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d mac/Documents/Web Page lakeshore/spreadsheets/"/>
    </mc:Choice>
  </mc:AlternateContent>
  <xr:revisionPtr revIDLastSave="0" documentId="13_ncr:1_{346B3D55-08E7-6349-9A21-4EA6E2BEBC86}" xr6:coauthVersionLast="47" xr6:coauthVersionMax="47" xr10:uidLastSave="{00000000-0000-0000-0000-000000000000}"/>
  <bookViews>
    <workbookView xWindow="4540" yWindow="500" windowWidth="21460" windowHeight="15500" xr2:uid="{00000000-000D-0000-FFFF-FFFF00000000}"/>
  </bookViews>
  <sheets>
    <sheet name="Weight" sheetId="2" r:id="rId1"/>
    <sheet name="Sheet3" sheetId="3" r:id="rId2"/>
  </sheets>
  <definedNames>
    <definedName name="_xlnm._FilterDatabase" localSheetId="0" hidden="1">Weight!$A$1:$K$206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2" i="2" l="1"/>
  <c r="K222" i="2" s="1"/>
  <c r="F31" i="2"/>
  <c r="K31" i="2" s="1"/>
  <c r="F230" i="2"/>
  <c r="K230" i="2" s="1"/>
  <c r="F64" i="2"/>
  <c r="K64" i="2" s="1"/>
  <c r="F221" i="2"/>
  <c r="K221" i="2" s="1"/>
  <c r="F185" i="2"/>
  <c r="K185" i="2" s="1"/>
  <c r="F75" i="2"/>
  <c r="K75" i="2" s="1"/>
  <c r="F66" i="2"/>
  <c r="K66" i="2" s="1"/>
  <c r="F220" i="2"/>
  <c r="K220" i="2" s="1"/>
  <c r="F52" i="2"/>
  <c r="K52" i="2" s="1"/>
  <c r="F114" i="2"/>
  <c r="K114" i="2" s="1"/>
  <c r="F209" i="2"/>
  <c r="K209" i="2" s="1"/>
  <c r="F211" i="2"/>
  <c r="K211" i="2" s="1"/>
  <c r="F53" i="2"/>
  <c r="K53" i="2" s="1"/>
  <c r="F187" i="2"/>
  <c r="K187" i="2" s="1"/>
  <c r="F67" i="2"/>
  <c r="K67" i="2" s="1"/>
  <c r="F32" i="2"/>
  <c r="K32" i="2" s="1"/>
  <c r="F165" i="2"/>
  <c r="K165" i="2" s="1"/>
  <c r="F56" i="2"/>
  <c r="K56" i="2" s="1"/>
  <c r="F93" i="2"/>
  <c r="K93" i="2" s="1"/>
  <c r="F17" i="2"/>
  <c r="K17" i="2" s="1"/>
  <c r="F164" i="2"/>
  <c r="K164" i="2" s="1"/>
  <c r="F163" i="2"/>
  <c r="K163" i="2" s="1"/>
  <c r="F210" i="2"/>
  <c r="K210" i="2" s="1"/>
  <c r="F223" i="2"/>
  <c r="K223" i="2" s="1"/>
  <c r="F208" i="2" l="1"/>
  <c r="K208" i="2" s="1"/>
  <c r="F113" i="2" l="1"/>
  <c r="K113" i="2" s="1"/>
  <c r="F218" i="2" l="1"/>
  <c r="K218" i="2" s="1"/>
  <c r="F50" i="2" l="1"/>
  <c r="K50" i="2" s="1"/>
  <c r="F207" i="2" l="1"/>
  <c r="K207" i="2" s="1"/>
  <c r="F36" i="2" l="1"/>
  <c r="K36" i="2" s="1"/>
  <c r="F206" i="2" l="1"/>
  <c r="K206" i="2" s="1"/>
  <c r="F145" i="2" l="1"/>
  <c r="K145" i="2" s="1"/>
  <c r="F35" i="2" l="1"/>
  <c r="K35" i="2" s="1"/>
  <c r="F81" i="2"/>
  <c r="K81" i="2" s="1"/>
  <c r="F229" i="2"/>
  <c r="K229" i="2" s="1"/>
  <c r="F162" i="2"/>
  <c r="K162" i="2" s="1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5" i="2"/>
  <c r="K15" i="2" s="1"/>
  <c r="F16" i="2"/>
  <c r="K16" i="2" s="1"/>
  <c r="F18" i="2"/>
  <c r="K18" i="2" s="1"/>
  <c r="F19" i="2"/>
  <c r="K19" i="2" s="1"/>
  <c r="F20" i="2"/>
  <c r="K20" i="2" s="1"/>
  <c r="F21" i="2"/>
  <c r="K21" i="2" s="1"/>
  <c r="F22" i="2"/>
  <c r="K22" i="2" s="1"/>
  <c r="F23" i="2"/>
  <c r="K23" i="2" s="1"/>
  <c r="F24" i="2"/>
  <c r="K24" i="2" s="1"/>
  <c r="F25" i="2"/>
  <c r="K25" i="2" s="1"/>
  <c r="F26" i="2"/>
  <c r="K26" i="2" s="1"/>
  <c r="F27" i="2"/>
  <c r="K27" i="2" s="1"/>
  <c r="F28" i="2"/>
  <c r="K28" i="2" s="1"/>
  <c r="F29" i="2"/>
  <c r="K29" i="2" s="1"/>
  <c r="F30" i="2"/>
  <c r="K30" i="2" s="1"/>
  <c r="F33" i="2"/>
  <c r="K33" i="2" s="1"/>
  <c r="F34" i="2"/>
  <c r="K34" i="2" s="1"/>
  <c r="F37" i="2"/>
  <c r="K37" i="2" s="1"/>
  <c r="F38" i="2"/>
  <c r="K38" i="2" s="1"/>
  <c r="F39" i="2"/>
  <c r="K39" i="2" s="1"/>
  <c r="F40" i="2"/>
  <c r="K40" i="2" s="1"/>
  <c r="F41" i="2"/>
  <c r="K41" i="2" s="1"/>
  <c r="F42" i="2"/>
  <c r="K42" i="2" s="1"/>
  <c r="F43" i="2"/>
  <c r="K43" i="2" s="1"/>
  <c r="F44" i="2"/>
  <c r="K44" i="2" s="1"/>
  <c r="F45" i="2"/>
  <c r="K45" i="2" s="1"/>
  <c r="F46" i="2"/>
  <c r="K46" i="2" s="1"/>
  <c r="F47" i="2"/>
  <c r="K47" i="2" s="1"/>
  <c r="F48" i="2"/>
  <c r="K48" i="2" s="1"/>
  <c r="F49" i="2"/>
  <c r="K49" i="2" s="1"/>
  <c r="F51" i="2"/>
  <c r="K51" i="2" s="1"/>
  <c r="F54" i="2"/>
  <c r="K54" i="2" s="1"/>
  <c r="F55" i="2"/>
  <c r="K55" i="2" s="1"/>
  <c r="F57" i="2"/>
  <c r="K57" i="2" s="1"/>
  <c r="F58" i="2"/>
  <c r="K58" i="2" s="1"/>
  <c r="F59" i="2"/>
  <c r="K59" i="2" s="1"/>
  <c r="F60" i="2"/>
  <c r="K60" i="2" s="1"/>
  <c r="F61" i="2"/>
  <c r="K61" i="2" s="1"/>
  <c r="F62" i="2"/>
  <c r="K62" i="2" s="1"/>
  <c r="F63" i="2"/>
  <c r="K63" i="2" s="1"/>
  <c r="F65" i="2"/>
  <c r="K65" i="2" s="1"/>
  <c r="F68" i="2"/>
  <c r="K68" i="2" s="1"/>
  <c r="F69" i="2"/>
  <c r="K69" i="2" s="1"/>
  <c r="F70" i="2"/>
  <c r="K70" i="2" s="1"/>
  <c r="F71" i="2"/>
  <c r="K71" i="2" s="1"/>
  <c r="F72" i="2"/>
  <c r="K72" i="2" s="1"/>
  <c r="F73" i="2"/>
  <c r="K73" i="2" s="1"/>
  <c r="F74" i="2"/>
  <c r="K74" i="2" s="1"/>
  <c r="F76" i="2"/>
  <c r="K76" i="2" s="1"/>
  <c r="F77" i="2"/>
  <c r="K77" i="2" s="1"/>
  <c r="F78" i="2"/>
  <c r="K78" i="2" s="1"/>
  <c r="F79" i="2"/>
  <c r="K79" i="2" s="1"/>
  <c r="F80" i="2"/>
  <c r="K80" i="2" s="1"/>
  <c r="F82" i="2"/>
  <c r="K82" i="2" s="1"/>
  <c r="F83" i="2"/>
  <c r="K83" i="2" s="1"/>
  <c r="F84" i="2"/>
  <c r="K84" i="2" s="1"/>
  <c r="F85" i="2"/>
  <c r="K85" i="2" s="1"/>
  <c r="F86" i="2"/>
  <c r="K86" i="2" s="1"/>
  <c r="F87" i="2"/>
  <c r="K87" i="2" s="1"/>
  <c r="K88" i="2"/>
  <c r="F89" i="2"/>
  <c r="K89" i="2" s="1"/>
  <c r="F90" i="2"/>
  <c r="K90" i="2" s="1"/>
  <c r="F91" i="2"/>
  <c r="K91" i="2" s="1"/>
  <c r="F92" i="2"/>
  <c r="K92" i="2" s="1"/>
  <c r="F94" i="2"/>
  <c r="K94" i="2" s="1"/>
  <c r="F95" i="2"/>
  <c r="K95" i="2" s="1"/>
  <c r="F96" i="2"/>
  <c r="K96" i="2" s="1"/>
  <c r="F97" i="2"/>
  <c r="K97" i="2" s="1"/>
  <c r="F98" i="2"/>
  <c r="K98" i="2" s="1"/>
  <c r="F99" i="2"/>
  <c r="K99" i="2" s="1"/>
  <c r="F100" i="2"/>
  <c r="K100" i="2" s="1"/>
  <c r="F101" i="2"/>
  <c r="K101" i="2" s="1"/>
  <c r="F102" i="2"/>
  <c r="K102" i="2" s="1"/>
  <c r="F103" i="2"/>
  <c r="K103" i="2" s="1"/>
  <c r="F104" i="2"/>
  <c r="K104" i="2" s="1"/>
  <c r="F105" i="2"/>
  <c r="K105" i="2" s="1"/>
  <c r="F106" i="2"/>
  <c r="K106" i="2" s="1"/>
  <c r="F107" i="2"/>
  <c r="K107" i="2" s="1"/>
  <c r="F108" i="2"/>
  <c r="K108" i="2" s="1"/>
  <c r="F109" i="2"/>
  <c r="K109" i="2" s="1"/>
  <c r="F110" i="2"/>
  <c r="K110" i="2" s="1"/>
  <c r="F111" i="2"/>
  <c r="K111" i="2" s="1"/>
  <c r="F112" i="2"/>
  <c r="K112" i="2" s="1"/>
  <c r="F115" i="2"/>
  <c r="K115" i="2" s="1"/>
  <c r="F116" i="2"/>
  <c r="K116" i="2" s="1"/>
  <c r="F117" i="2"/>
  <c r="K117" i="2" s="1"/>
  <c r="F118" i="2"/>
  <c r="K118" i="2" s="1"/>
  <c r="F119" i="2"/>
  <c r="K119" i="2" s="1"/>
  <c r="F120" i="2"/>
  <c r="K120" i="2" s="1"/>
  <c r="F121" i="2"/>
  <c r="K121" i="2" s="1"/>
  <c r="F122" i="2"/>
  <c r="K122" i="2" s="1"/>
  <c r="F123" i="2"/>
  <c r="K123" i="2" s="1"/>
  <c r="F124" i="2"/>
  <c r="K124" i="2" s="1"/>
  <c r="F125" i="2"/>
  <c r="K125" i="2" s="1"/>
  <c r="F126" i="2"/>
  <c r="K126" i="2" s="1"/>
  <c r="F127" i="2"/>
  <c r="K127" i="2" s="1"/>
  <c r="F128" i="2"/>
  <c r="K128" i="2" s="1"/>
  <c r="F129" i="2"/>
  <c r="K129" i="2" s="1"/>
  <c r="F130" i="2"/>
  <c r="K130" i="2" s="1"/>
  <c r="F131" i="2"/>
  <c r="K131" i="2" s="1"/>
  <c r="F132" i="2"/>
  <c r="K132" i="2" s="1"/>
  <c r="F133" i="2"/>
  <c r="K133" i="2" s="1"/>
  <c r="F134" i="2"/>
  <c r="K134" i="2" s="1"/>
  <c r="F135" i="2"/>
  <c r="K135" i="2" s="1"/>
  <c r="F136" i="2"/>
  <c r="K136" i="2" s="1"/>
  <c r="F137" i="2"/>
  <c r="K137" i="2" s="1"/>
  <c r="F138" i="2"/>
  <c r="K138" i="2" s="1"/>
  <c r="F139" i="2"/>
  <c r="K139" i="2" s="1"/>
  <c r="F140" i="2"/>
  <c r="K140" i="2" s="1"/>
  <c r="F141" i="2"/>
  <c r="K141" i="2" s="1"/>
  <c r="F142" i="2"/>
  <c r="K142" i="2" s="1"/>
  <c r="F143" i="2"/>
  <c r="K143" i="2" s="1"/>
  <c r="F144" i="2"/>
  <c r="K144" i="2" s="1"/>
  <c r="F146" i="2"/>
  <c r="K146" i="2" s="1"/>
  <c r="F147" i="2"/>
  <c r="K147" i="2" s="1"/>
  <c r="F148" i="2"/>
  <c r="K148" i="2" s="1"/>
  <c r="F149" i="2"/>
  <c r="K149" i="2" s="1"/>
  <c r="F170" i="2"/>
  <c r="K170" i="2" s="1"/>
  <c r="F171" i="2"/>
  <c r="K171" i="2" s="1"/>
  <c r="F172" i="2"/>
  <c r="K172" i="2" s="1"/>
  <c r="F173" i="2"/>
  <c r="K173" i="2" s="1"/>
  <c r="F150" i="2"/>
  <c r="K150" i="2" s="1"/>
  <c r="F151" i="2"/>
  <c r="K151" i="2" s="1"/>
  <c r="F152" i="2"/>
  <c r="K152" i="2" s="1"/>
  <c r="F153" i="2"/>
  <c r="K153" i="2" s="1"/>
  <c r="F154" i="2"/>
  <c r="K154" i="2" s="1"/>
  <c r="F155" i="2"/>
  <c r="K155" i="2" s="1"/>
  <c r="F156" i="2"/>
  <c r="K156" i="2" s="1"/>
  <c r="F157" i="2"/>
  <c r="K157" i="2" s="1"/>
  <c r="F158" i="2"/>
  <c r="K158" i="2" s="1"/>
  <c r="F159" i="2"/>
  <c r="K159" i="2" s="1"/>
  <c r="F160" i="2"/>
  <c r="K160" i="2" s="1"/>
  <c r="F161" i="2"/>
  <c r="K161" i="2" s="1"/>
  <c r="F166" i="2"/>
  <c r="K166" i="2" s="1"/>
  <c r="F167" i="2"/>
  <c r="K167" i="2" s="1"/>
  <c r="F168" i="2"/>
  <c r="K168" i="2" s="1"/>
  <c r="F169" i="2"/>
  <c r="K169" i="2" s="1"/>
  <c r="F174" i="2"/>
  <c r="K174" i="2" s="1"/>
  <c r="F175" i="2"/>
  <c r="K175" i="2" s="1"/>
  <c r="F176" i="2"/>
  <c r="K176" i="2" s="1"/>
  <c r="F177" i="2"/>
  <c r="K177" i="2" s="1"/>
  <c r="F178" i="2"/>
  <c r="K178" i="2" s="1"/>
  <c r="F179" i="2"/>
  <c r="K179" i="2" s="1"/>
  <c r="F180" i="2"/>
  <c r="K180" i="2" s="1"/>
  <c r="F181" i="2"/>
  <c r="K181" i="2" s="1"/>
  <c r="F182" i="2"/>
  <c r="K182" i="2" s="1"/>
  <c r="F183" i="2"/>
  <c r="K183" i="2" s="1"/>
  <c r="F186" i="2"/>
  <c r="K186" i="2" s="1"/>
  <c r="F212" i="2"/>
  <c r="K212" i="2" s="1"/>
  <c r="F213" i="2"/>
  <c r="K213" i="2" s="1"/>
  <c r="F214" i="2"/>
  <c r="K214" i="2" s="1"/>
  <c r="F215" i="2"/>
  <c r="K215" i="2" s="1"/>
  <c r="F216" i="2"/>
  <c r="K216" i="2" s="1"/>
  <c r="F217" i="2"/>
  <c r="K217" i="2" s="1"/>
  <c r="F219" i="2"/>
  <c r="K219" i="2" s="1"/>
  <c r="F188" i="2"/>
  <c r="K188" i="2" s="1"/>
  <c r="F189" i="2"/>
  <c r="K189" i="2" s="1"/>
  <c r="F190" i="2"/>
  <c r="K190" i="2" s="1"/>
  <c r="F191" i="2"/>
  <c r="K191" i="2" s="1"/>
  <c r="F192" i="2"/>
  <c r="K192" i="2" s="1"/>
  <c r="F193" i="2"/>
  <c r="K193" i="2" s="1"/>
  <c r="F194" i="2"/>
  <c r="K194" i="2" s="1"/>
  <c r="F195" i="2"/>
  <c r="K195" i="2" s="1"/>
  <c r="F196" i="2"/>
  <c r="K196" i="2" s="1"/>
  <c r="F197" i="2"/>
  <c r="K197" i="2" s="1"/>
  <c r="F198" i="2"/>
  <c r="K198" i="2" s="1"/>
  <c r="F199" i="2"/>
  <c r="K199" i="2" s="1"/>
  <c r="F200" i="2"/>
  <c r="K200" i="2" s="1"/>
  <c r="F201" i="2"/>
  <c r="K201" i="2" s="1"/>
  <c r="F202" i="2"/>
  <c r="K202" i="2" s="1"/>
  <c r="F203" i="2"/>
  <c r="K203" i="2" s="1"/>
  <c r="F204" i="2"/>
  <c r="K204" i="2" s="1"/>
  <c r="F205" i="2"/>
  <c r="K205" i="2" s="1"/>
  <c r="F184" i="2"/>
  <c r="K184" i="2" s="1"/>
  <c r="F224" i="2"/>
  <c r="K224" i="2" s="1"/>
  <c r="F225" i="2"/>
  <c r="K225" i="2" s="1"/>
  <c r="F226" i="2"/>
  <c r="K226" i="2" s="1"/>
  <c r="F227" i="2"/>
  <c r="K227" i="2" s="1"/>
  <c r="F228" i="2"/>
  <c r="K228" i="2" s="1"/>
  <c r="F7" i="2"/>
  <c r="K7" i="2" s="1"/>
  <c r="E245" i="2"/>
  <c r="E244" i="2"/>
  <c r="E243" i="2"/>
  <c r="E247" i="2"/>
  <c r="D250" i="2"/>
  <c r="D245" i="2"/>
  <c r="D244" i="2"/>
  <c r="D243" i="2"/>
  <c r="E242" i="2"/>
  <c r="D242" i="2"/>
  <c r="F245" i="2" l="1"/>
  <c r="F242" i="2"/>
  <c r="F244" i="2"/>
  <c r="F243" i="2"/>
</calcChain>
</file>

<file path=xl/sharedStrings.xml><?xml version="1.0" encoding="utf-8"?>
<sst xmlns="http://schemas.openxmlformats.org/spreadsheetml/2006/main" count="921" uniqueCount="230">
  <si>
    <t>2008 SD</t>
    <phoneticPr fontId="2" type="noConversion"/>
  </si>
  <si>
    <t>19'</t>
    <phoneticPr fontId="2" type="noConversion"/>
  </si>
  <si>
    <t>15B</t>
    <phoneticPr fontId="2" type="noConversion"/>
  </si>
  <si>
    <t>21'</t>
    <phoneticPr fontId="2" type="noConversion"/>
  </si>
  <si>
    <t>Ind Deluxe</t>
    <phoneticPr fontId="2" type="noConversion"/>
  </si>
  <si>
    <t>Boler</t>
    <phoneticPr fontId="2" type="noConversion"/>
  </si>
  <si>
    <t>Oxygen</t>
  </si>
  <si>
    <t>Escape</t>
    <phoneticPr fontId="2" type="noConversion"/>
  </si>
  <si>
    <t>Shared</t>
    <phoneticPr fontId="2" type="noConversion"/>
  </si>
  <si>
    <t>Shared</t>
    <phoneticPr fontId="2" type="noConversion"/>
  </si>
  <si>
    <t>Side Bath</t>
  </si>
  <si>
    <t>Compact Jr.**</t>
  </si>
  <si>
    <t>14'</t>
  </si>
  <si>
    <t>Surfside</t>
  </si>
  <si>
    <t>EEE TM14</t>
  </si>
  <si>
    <t>15'</t>
  </si>
  <si>
    <t>T4500</t>
  </si>
  <si>
    <t>B1700</t>
  </si>
  <si>
    <t>12'</t>
  </si>
  <si>
    <t>WeisCraft</t>
  </si>
  <si>
    <t>Tongue %</t>
    <phoneticPr fontId="2" type="noConversion"/>
  </si>
  <si>
    <t>1981 Build Year</t>
    <phoneticPr fontId="2" type="noConversion"/>
  </si>
  <si>
    <t>U-Haul</t>
    <phoneticPr fontId="2" type="noConversion"/>
  </si>
  <si>
    <t>Scamp</t>
    <phoneticPr fontId="2" type="noConversion"/>
  </si>
  <si>
    <t>Delux Oak</t>
    <phoneticPr fontId="2" type="noConversion"/>
  </si>
  <si>
    <t>CT13</t>
    <phoneticPr fontId="2" type="noConversion"/>
  </si>
  <si>
    <t>1989 17G</t>
    <phoneticPr fontId="2" type="noConversion"/>
  </si>
  <si>
    <t>2003 SD</t>
    <phoneticPr fontId="2" type="noConversion"/>
  </si>
  <si>
    <t>http://www.fiberglassrv.com/forums/f51/trailer-weights-in-the-real-world-43010.html</t>
  </si>
  <si>
    <t>17 SD</t>
    <phoneticPr fontId="2" type="noConversion"/>
  </si>
  <si>
    <t>As Delivered, No Personal items or food</t>
    <phoneticPr fontId="2" type="noConversion"/>
  </si>
  <si>
    <t>19'</t>
    <phoneticPr fontId="2" type="noConversion"/>
  </si>
  <si>
    <t>21'</t>
    <phoneticPr fontId="2" type="noConversion"/>
  </si>
  <si>
    <t>1st Generation</t>
    <phoneticPr fontId="2" type="noConversion"/>
  </si>
  <si>
    <t>225# Trail Bike on back</t>
    <phoneticPr fontId="2" type="noConversion"/>
  </si>
  <si>
    <t>Spirit Deluxe</t>
    <phoneticPr fontId="2" type="noConversion"/>
  </si>
  <si>
    <t>FS16</t>
    <phoneticPr fontId="2" type="noConversion"/>
  </si>
  <si>
    <t>25'</t>
    <phoneticPr fontId="2" type="noConversion"/>
  </si>
  <si>
    <t>Rear Bed</t>
    <phoneticPr fontId="2" type="noConversion"/>
  </si>
  <si>
    <t>Fiber Stream</t>
    <phoneticPr fontId="2" type="noConversion"/>
  </si>
  <si>
    <t>16'</t>
    <phoneticPr fontId="2" type="noConversion"/>
  </si>
  <si>
    <t>Boler</t>
  </si>
  <si>
    <t>Escape</t>
  </si>
  <si>
    <t>Hunter</t>
  </si>
  <si>
    <t>13'</t>
    <phoneticPr fontId="2" type="noConversion"/>
  </si>
  <si>
    <t>With Bathroom</t>
    <phoneticPr fontId="2" type="noConversion"/>
  </si>
  <si>
    <t>Compact II</t>
  </si>
  <si>
    <t>5.0TA</t>
    <phoneticPr fontId="2" type="noConversion"/>
  </si>
  <si>
    <t xml:space="preserve">Frederick L. Simson's Trailer Weights in the Real World as of </t>
    <phoneticPr fontId="2" type="noConversion"/>
  </si>
  <si>
    <t>B17SW</t>
  </si>
  <si>
    <t>Shared</t>
    <phoneticPr fontId="2" type="noConversion"/>
  </si>
  <si>
    <t>Year</t>
    <phoneticPr fontId="2" type="noConversion"/>
  </si>
  <si>
    <t>T1300</t>
    <phoneticPr fontId="2" type="noConversion"/>
  </si>
  <si>
    <t>Tongue Wt</t>
    <phoneticPr fontId="2" type="noConversion"/>
  </si>
  <si>
    <t>Total</t>
    <phoneticPr fontId="2" type="noConversion"/>
  </si>
  <si>
    <t>18.5'</t>
    <phoneticPr fontId="2" type="noConversion"/>
  </si>
  <si>
    <t>Oliver</t>
    <phoneticPr fontId="2" type="noConversion"/>
  </si>
  <si>
    <t>Elite</t>
    <phoneticPr fontId="2" type="noConversion"/>
  </si>
  <si>
    <t>2015 Trailer</t>
    <phoneticPr fontId="2" type="noConversion"/>
  </si>
  <si>
    <t>Trillium</t>
    <phoneticPr fontId="2" type="noConversion"/>
  </si>
  <si>
    <t>Escape 13</t>
    <phoneticPr fontId="2" type="noConversion"/>
  </si>
  <si>
    <t>FS16</t>
    <phoneticPr fontId="2" type="noConversion"/>
  </si>
  <si>
    <t>Liberty</t>
    <phoneticPr fontId="2" type="noConversion"/>
  </si>
  <si>
    <t>Liberty</t>
    <phoneticPr fontId="2" type="noConversion"/>
  </si>
  <si>
    <t>Bigfoot</t>
    <phoneticPr fontId="2" type="noConversion"/>
  </si>
  <si>
    <t>15'</t>
    <phoneticPr fontId="2" type="noConversion"/>
  </si>
  <si>
    <t>Parkliner</t>
    <phoneticPr fontId="2" type="noConversion"/>
  </si>
  <si>
    <t>25B175G</t>
    <phoneticPr fontId="2" type="noConversion"/>
  </si>
  <si>
    <t>Front Bath</t>
    <phoneticPr fontId="2" type="noConversion"/>
  </si>
  <si>
    <t>19'</t>
    <phoneticPr fontId="2" type="noConversion"/>
  </si>
  <si>
    <t>2013 Model</t>
    <phoneticPr fontId="2" type="noConversion"/>
  </si>
  <si>
    <t>17B</t>
    <phoneticPr fontId="2" type="noConversion"/>
  </si>
  <si>
    <t>16'</t>
    <phoneticPr fontId="2" type="noConversion"/>
  </si>
  <si>
    <t>16'</t>
    <phoneticPr fontId="2" type="noConversion"/>
  </si>
  <si>
    <t>Bigfoot</t>
    <phoneticPr fontId="2" type="noConversion"/>
  </si>
  <si>
    <t>5.0TA</t>
    <phoneticPr fontId="2" type="noConversion"/>
  </si>
  <si>
    <t>Shared</t>
    <phoneticPr fontId="2" type="noConversion"/>
  </si>
  <si>
    <t>LENGTH</t>
    <phoneticPr fontId="2" type="noConversion"/>
  </si>
  <si>
    <t>YEAR WEIGHED</t>
    <phoneticPr fontId="2" type="noConversion"/>
  </si>
  <si>
    <t>Casita</t>
    <phoneticPr fontId="2" type="noConversion"/>
  </si>
  <si>
    <t>Independence</t>
    <phoneticPr fontId="2" type="noConversion"/>
  </si>
  <si>
    <t>17CB</t>
    <phoneticPr fontId="2" type="noConversion"/>
  </si>
  <si>
    <t>13'</t>
    <phoneticPr fontId="2" type="noConversion"/>
  </si>
  <si>
    <t>17'</t>
    <phoneticPr fontId="2" type="noConversion"/>
  </si>
  <si>
    <t>25B21RB</t>
  </si>
  <si>
    <t>2018 Trailer</t>
    <phoneticPr fontId="2" type="noConversion"/>
  </si>
  <si>
    <t>Fiber Stream</t>
  </si>
  <si>
    <t>Oliver</t>
  </si>
  <si>
    <t>Elite</t>
  </si>
  <si>
    <t>1984 Front Bunks</t>
    <phoneticPr fontId="2" type="noConversion"/>
  </si>
  <si>
    <t>25'</t>
    <phoneticPr fontId="2" type="noConversion"/>
  </si>
  <si>
    <t>25RQ</t>
    <phoneticPr fontId="2" type="noConversion"/>
  </si>
  <si>
    <t>25RQ</t>
    <phoneticPr fontId="2" type="noConversion"/>
  </si>
  <si>
    <t>25'</t>
    <phoneticPr fontId="2" type="noConversion"/>
  </si>
  <si>
    <t>2nd Generation</t>
    <phoneticPr fontId="2" type="noConversion"/>
  </si>
  <si>
    <t>Scamp</t>
  </si>
  <si>
    <t>Amerigo</t>
    <phoneticPr fontId="2" type="noConversion"/>
  </si>
  <si>
    <t>13'</t>
  </si>
  <si>
    <t>20'</t>
  </si>
  <si>
    <t>19'</t>
  </si>
  <si>
    <t>Deluxe</t>
  </si>
  <si>
    <t>Patriot</t>
  </si>
  <si>
    <t>Compact Jr**</t>
  </si>
  <si>
    <t>5th Wheel</t>
  </si>
  <si>
    <t>Compact Jr</t>
  </si>
  <si>
    <t>17.5'</t>
    <phoneticPr fontId="2" type="noConversion"/>
  </si>
  <si>
    <t>17.5'</t>
    <phoneticPr fontId="2" type="noConversion"/>
  </si>
  <si>
    <t>13'</t>
    <phoneticPr fontId="2" type="noConversion"/>
  </si>
  <si>
    <t>17'</t>
    <phoneticPr fontId="2" type="noConversion"/>
  </si>
  <si>
    <t>25'</t>
    <phoneticPr fontId="2" type="noConversion"/>
  </si>
  <si>
    <t>Shared</t>
    <phoneticPr fontId="2" type="noConversion"/>
  </si>
  <si>
    <t>Empty</t>
    <phoneticPr fontId="2" type="noConversion"/>
  </si>
  <si>
    <t>Bigfoot</t>
    <phoneticPr fontId="2" type="noConversion"/>
  </si>
  <si>
    <t>17CB</t>
    <phoneticPr fontId="2" type="noConversion"/>
  </si>
  <si>
    <t>If you have weighed your trailer and would like to contribute - contact me at vermilye@oswego.edu.</t>
    <phoneticPr fontId="2" type="noConversion"/>
  </si>
  <si>
    <t>5.0 5th Wheel</t>
    <phoneticPr fontId="2" type="noConversion"/>
  </si>
  <si>
    <t>Note:   Steve LaBroad provided a neat addition that lets you  filter by brand, length and model.</t>
    <phoneticPr fontId="2" type="noConversion"/>
  </si>
  <si>
    <t>17A</t>
    <phoneticPr fontId="2" type="noConversion"/>
  </si>
  <si>
    <t>No AC, WH, Dual 6V</t>
    <phoneticPr fontId="2" type="noConversion"/>
  </si>
  <si>
    <t>Axle Wt</t>
    <phoneticPr fontId="2" type="noConversion"/>
  </si>
  <si>
    <t>Little Joe</t>
  </si>
  <si>
    <t>MAKE</t>
  </si>
  <si>
    <t>MODEL</t>
  </si>
  <si>
    <t>AXLE</t>
  </si>
  <si>
    <t>TONGUE</t>
  </si>
  <si>
    <t>TOTAL</t>
  </si>
  <si>
    <t>Casita</t>
  </si>
  <si>
    <t>Freedom</t>
  </si>
  <si>
    <t>17B</t>
    <phoneticPr fontId="2" type="noConversion"/>
  </si>
  <si>
    <t>2nd Generation</t>
    <phoneticPr fontId="2" type="noConversion"/>
  </si>
  <si>
    <t>More information at the Fiberglass Trailer thread at</t>
    <phoneticPr fontId="2" type="noConversion"/>
  </si>
  <si>
    <t>Shared</t>
    <phoneticPr fontId="2" type="noConversion"/>
  </si>
  <si>
    <t>Average (shown trailers)</t>
  </si>
  <si>
    <t>2nd Generation Reweigh</t>
    <phoneticPr fontId="2" type="noConversion"/>
  </si>
  <si>
    <t>2nd Generation Reweigh</t>
    <phoneticPr fontId="2" type="noConversion"/>
  </si>
  <si>
    <t>17SD</t>
    <phoneticPr fontId="2" type="noConversion"/>
  </si>
  <si>
    <t>Notes</t>
    <phoneticPr fontId="2" type="noConversion"/>
  </si>
  <si>
    <t>2nd Generation</t>
    <phoneticPr fontId="2" type="noConversion"/>
  </si>
  <si>
    <t>21'</t>
    <phoneticPr fontId="2" type="noConversion"/>
  </si>
  <si>
    <t>2 Bikes &amp; Carrier on Back</t>
    <phoneticPr fontId="2" type="noConversion"/>
  </si>
  <si>
    <t>Spirit</t>
  </si>
  <si>
    <t>Bigfoot</t>
  </si>
  <si>
    <t>Side Dinette</t>
    <phoneticPr fontId="2" type="noConversion"/>
  </si>
  <si>
    <t>Tongue Weight (shown trailers)</t>
  </si>
  <si>
    <t>Count</t>
  </si>
  <si>
    <t>PL 035</t>
  </si>
  <si>
    <t>Escape</t>
    <phoneticPr fontId="2" type="noConversion"/>
  </si>
  <si>
    <t>Wide Body</t>
  </si>
  <si>
    <t>Escape</t>
    <phoneticPr fontId="2" type="noConversion"/>
  </si>
  <si>
    <t>Rear Queen</t>
    <phoneticPr fontId="2" type="noConversion"/>
  </si>
  <si>
    <t>Shared</t>
    <phoneticPr fontId="2" type="noConversion"/>
  </si>
  <si>
    <t>17B</t>
    <phoneticPr fontId="2" type="noConversion"/>
  </si>
  <si>
    <t>19'</t>
    <phoneticPr fontId="2" type="noConversion"/>
  </si>
  <si>
    <t>Egg Camper</t>
    <phoneticPr fontId="2" type="noConversion"/>
  </si>
  <si>
    <t>Rear Bed</t>
  </si>
  <si>
    <t>Burro</t>
  </si>
  <si>
    <t>19'</t>
    <phoneticPr fontId="2" type="noConversion"/>
  </si>
  <si>
    <t>SDev (shown trailers)</t>
  </si>
  <si>
    <t>Min (shown trailers</t>
  </si>
  <si>
    <t>Max (shown trailers)</t>
  </si>
  <si>
    <t>Scamp</t>
    <phoneticPr fontId="2" type="noConversion"/>
  </si>
  <si>
    <t>Liberty</t>
  </si>
  <si>
    <t>19'</t>
    <phoneticPr fontId="2" type="noConversion"/>
  </si>
  <si>
    <t>Custom-Lite</t>
  </si>
  <si>
    <t>EVENT</t>
  </si>
  <si>
    <t>L. Casitas</t>
  </si>
  <si>
    <t>Oregon</t>
  </si>
  <si>
    <t>Arizona</t>
  </si>
  <si>
    <t>B1300</t>
  </si>
  <si>
    <t>FS16</t>
  </si>
  <si>
    <t>Standard</t>
  </si>
  <si>
    <t>U-Haul</t>
  </si>
  <si>
    <t>CT13</t>
  </si>
  <si>
    <t>Shared</t>
  </si>
  <si>
    <t>Side Dinette</t>
  </si>
  <si>
    <t>Trillium</t>
  </si>
  <si>
    <t>T5500</t>
  </si>
  <si>
    <t>21'</t>
    <phoneticPr fontId="2" type="noConversion"/>
  </si>
  <si>
    <t>Quartzsite</t>
  </si>
  <si>
    <t>T1300</t>
  </si>
  <si>
    <t>18'</t>
  </si>
  <si>
    <t>Bonaire</t>
  </si>
  <si>
    <t>13'</t>
    <phoneticPr fontId="2" type="noConversion"/>
  </si>
  <si>
    <t>Scamp</t>
    <phoneticPr fontId="2" type="noConversion"/>
  </si>
  <si>
    <t>No Bathroom</t>
    <phoneticPr fontId="2" type="noConversion"/>
  </si>
  <si>
    <t>5.0 5th Wheel</t>
    <phoneticPr fontId="2" type="noConversion"/>
  </si>
  <si>
    <t>Deluxe Oak</t>
    <phoneticPr fontId="2" type="noConversion"/>
  </si>
  <si>
    <t>Casita</t>
    <phoneticPr fontId="2" type="noConversion"/>
  </si>
  <si>
    <t>Casita</t>
    <phoneticPr fontId="2" type="noConversion"/>
  </si>
  <si>
    <t>2015 Model</t>
    <phoneticPr fontId="2" type="noConversion"/>
  </si>
  <si>
    <t>1st Generation</t>
  </si>
  <si>
    <t>25'</t>
  </si>
  <si>
    <t>Rear Queen</t>
  </si>
  <si>
    <t>17'</t>
  </si>
  <si>
    <t>17CB</t>
  </si>
  <si>
    <t>Loaded for trip</t>
  </si>
  <si>
    <t>Filters:</t>
  </si>
  <si>
    <t>NOTE - "Shared" in the Event Column indicates user supplied weights</t>
  </si>
  <si>
    <t xml:space="preserve"> Use the up/down symbols at the top of each header to choose.</t>
  </si>
  <si>
    <t>Lil Hauley</t>
  </si>
  <si>
    <t>Custom</t>
  </si>
  <si>
    <t>Full Load + Water</t>
  </si>
  <si>
    <t>21'</t>
  </si>
  <si>
    <t>Parkliner</t>
  </si>
  <si>
    <t>PL</t>
  </si>
  <si>
    <t>5.0TA</t>
  </si>
  <si>
    <t>2nd Generation</t>
  </si>
  <si>
    <t>SD</t>
  </si>
  <si>
    <t>23' -  6"</t>
  </si>
  <si>
    <t>Elite 2</t>
  </si>
  <si>
    <t>Averange of multi weighings</t>
  </si>
  <si>
    <t>17SD</t>
  </si>
  <si>
    <t>16'</t>
  </si>
  <si>
    <t>16 SD</t>
  </si>
  <si>
    <t>2 Bikes &amp; Carrier on Back</t>
  </si>
  <si>
    <t>Plan B Deluxe</t>
  </si>
  <si>
    <t>21C</t>
  </si>
  <si>
    <t>2nd Generation Reweigh</t>
  </si>
  <si>
    <t>21NE</t>
  </si>
  <si>
    <t>Jubilee</t>
  </si>
  <si>
    <t>Empty, 3/4 Propane</t>
  </si>
  <si>
    <t>Full Fresh, E Bike</t>
  </si>
  <si>
    <t>Solo Traveler</t>
  </si>
  <si>
    <t>Near Empty</t>
  </si>
  <si>
    <t>Dry+Propane &amp; Battery</t>
  </si>
  <si>
    <t>VT</t>
  </si>
  <si>
    <t>Empty</t>
  </si>
  <si>
    <t>B21RB</t>
  </si>
  <si>
    <t>Custom Rebuild</t>
  </si>
  <si>
    <t>Porta Potty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</si>
</sst>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0" fontId="1" fillId="0" borderId="0" xfId="0" applyFont="1"/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0"/>
  <sheetViews>
    <sheetView tabSelected="1" zoomScale="97" workbookViewId="0">
      <selection activeCell="A6" sqref="A6:K230"/>
    </sheetView>
  </sheetViews>
  <sheetFormatPr baseColWidth="10" defaultColWidth="8.83203125" defaultRowHeight="13" x14ac:dyDescent="0.15"/>
  <cols>
    <col min="1" max="1" width="10.6640625" style="17" customWidth="1"/>
    <col min="2" max="2" width="11.6640625" bestFit="1" customWidth="1"/>
    <col min="3" max="3" width="14.33203125" bestFit="1" customWidth="1"/>
    <col min="4" max="4" width="10.1640625" bestFit="1" customWidth="1"/>
    <col min="5" max="5" width="13.33203125" bestFit="1" customWidth="1"/>
    <col min="6" max="6" width="11.33203125" bestFit="1" customWidth="1"/>
    <col min="7" max="7" width="11.6640625" bestFit="1" customWidth="1"/>
    <col min="8" max="8" width="13.6640625" style="7" customWidth="1"/>
    <col min="9" max="9" width="17.83203125" customWidth="1"/>
    <col min="10" max="10" width="8.83203125" style="7"/>
    <col min="11" max="11" width="9.1640625" bestFit="1" customWidth="1"/>
  </cols>
  <sheetData>
    <row r="1" spans="1:11" ht="18" x14ac:dyDescent="0.15">
      <c r="A1" s="15" t="s">
        <v>196</v>
      </c>
    </row>
    <row r="2" spans="1:11" ht="23" x14ac:dyDescent="0.25">
      <c r="A2" s="18" t="s">
        <v>48</v>
      </c>
      <c r="B2" s="19"/>
      <c r="C2" s="19"/>
      <c r="D2" s="19"/>
      <c r="E2" s="19"/>
      <c r="H2" s="11">
        <v>44945</v>
      </c>
      <c r="J2" s="10"/>
    </row>
    <row r="3" spans="1:11" ht="16" x14ac:dyDescent="0.2">
      <c r="A3" s="20" t="s">
        <v>114</v>
      </c>
      <c r="B3" s="21"/>
      <c r="C3" s="21"/>
      <c r="D3" s="21"/>
      <c r="E3" s="21"/>
      <c r="F3" s="4"/>
      <c r="G3" s="4"/>
      <c r="H3" s="10"/>
      <c r="I3" s="4"/>
    </row>
    <row r="4" spans="1:11" ht="18" x14ac:dyDescent="0.2">
      <c r="A4" s="22" t="s">
        <v>130</v>
      </c>
      <c r="B4" s="23"/>
      <c r="C4" s="23"/>
      <c r="D4" s="23"/>
      <c r="E4" s="23"/>
      <c r="F4" s="2"/>
    </row>
    <row r="5" spans="1:11" ht="18" x14ac:dyDescent="0.2">
      <c r="A5" s="22" t="s">
        <v>28</v>
      </c>
      <c r="B5" s="23"/>
      <c r="C5" s="23"/>
      <c r="D5" s="23"/>
      <c r="E5" s="23"/>
      <c r="F5" s="2"/>
    </row>
    <row r="6" spans="1:11" x14ac:dyDescent="0.15">
      <c r="A6" s="13" t="s">
        <v>77</v>
      </c>
      <c r="B6" s="3" t="s">
        <v>121</v>
      </c>
      <c r="C6" s="1" t="s">
        <v>122</v>
      </c>
      <c r="D6" s="3" t="s">
        <v>123</v>
      </c>
      <c r="E6" s="3" t="s">
        <v>124</v>
      </c>
      <c r="F6" s="3" t="s">
        <v>125</v>
      </c>
      <c r="G6" s="3" t="s">
        <v>164</v>
      </c>
      <c r="H6" s="3" t="s">
        <v>78</v>
      </c>
      <c r="I6" s="3" t="s">
        <v>136</v>
      </c>
      <c r="J6" s="3" t="s">
        <v>51</v>
      </c>
      <c r="K6" s="3" t="s">
        <v>20</v>
      </c>
    </row>
    <row r="7" spans="1:11" x14ac:dyDescent="0.15">
      <c r="A7" s="14" t="s">
        <v>18</v>
      </c>
      <c r="B7" s="1" t="s">
        <v>19</v>
      </c>
      <c r="C7" s="1" t="s">
        <v>120</v>
      </c>
      <c r="D7" s="1">
        <v>1380</v>
      </c>
      <c r="E7" s="1">
        <v>180</v>
      </c>
      <c r="F7" s="1">
        <f>SUM(D7:E7)</f>
        <v>1560</v>
      </c>
      <c r="G7" s="1" t="s">
        <v>165</v>
      </c>
      <c r="H7" s="3"/>
      <c r="K7" s="8">
        <f>E7/F7</f>
        <v>0.11538461538461539</v>
      </c>
    </row>
    <row r="8" spans="1:11" x14ac:dyDescent="0.15">
      <c r="A8" s="3" t="s">
        <v>82</v>
      </c>
      <c r="B8" s="1" t="s">
        <v>5</v>
      </c>
      <c r="C8">
        <v>1974</v>
      </c>
      <c r="D8" s="1">
        <v>1600</v>
      </c>
      <c r="E8" s="1">
        <v>280</v>
      </c>
      <c r="F8" s="1">
        <f>SUM(D8:E8)</f>
        <v>1880</v>
      </c>
      <c r="G8" s="1" t="s">
        <v>110</v>
      </c>
      <c r="H8" s="3">
        <v>2013</v>
      </c>
      <c r="K8" s="8">
        <f>E8/F8</f>
        <v>0.14893617021276595</v>
      </c>
    </row>
    <row r="9" spans="1:11" x14ac:dyDescent="0.15">
      <c r="A9" s="3" t="s">
        <v>97</v>
      </c>
      <c r="B9" s="1" t="s">
        <v>41</v>
      </c>
      <c r="C9" s="1" t="s">
        <v>168</v>
      </c>
      <c r="D9" s="1">
        <v>1160</v>
      </c>
      <c r="E9" s="1">
        <v>140</v>
      </c>
      <c r="F9" s="1">
        <f>SUM(D9:E9)</f>
        <v>1300</v>
      </c>
      <c r="G9" s="1" t="s">
        <v>165</v>
      </c>
      <c r="H9" s="3">
        <v>2009</v>
      </c>
      <c r="K9" s="8">
        <f>E9/F9</f>
        <v>0.1076923076923077</v>
      </c>
    </row>
    <row r="10" spans="1:11" x14ac:dyDescent="0.15">
      <c r="A10" s="3" t="s">
        <v>107</v>
      </c>
      <c r="B10" s="1" t="s">
        <v>41</v>
      </c>
      <c r="C10" s="1" t="s">
        <v>168</v>
      </c>
      <c r="D10" s="1">
        <v>1580</v>
      </c>
      <c r="E10" s="1">
        <v>220</v>
      </c>
      <c r="F10" s="1">
        <f>SUM(D10:E10)</f>
        <v>1800</v>
      </c>
      <c r="G10" s="1" t="s">
        <v>166</v>
      </c>
      <c r="H10" s="3">
        <v>2008</v>
      </c>
      <c r="K10" s="8">
        <f>E10/F10</f>
        <v>0.12222222222222222</v>
      </c>
    </row>
    <row r="11" spans="1:11" x14ac:dyDescent="0.15">
      <c r="A11" s="3" t="s">
        <v>97</v>
      </c>
      <c r="B11" s="1" t="s">
        <v>155</v>
      </c>
      <c r="D11" s="1">
        <v>718</v>
      </c>
      <c r="E11" s="1">
        <v>90</v>
      </c>
      <c r="F11" s="1">
        <f>SUM(D11:E11)</f>
        <v>808</v>
      </c>
      <c r="G11" s="1" t="s">
        <v>173</v>
      </c>
      <c r="H11" s="3">
        <v>2011</v>
      </c>
      <c r="K11" s="8">
        <f>E11/F11</f>
        <v>0.11138613861386139</v>
      </c>
    </row>
    <row r="12" spans="1:11" x14ac:dyDescent="0.15">
      <c r="A12" s="3" t="s">
        <v>97</v>
      </c>
      <c r="B12" s="1" t="s">
        <v>155</v>
      </c>
      <c r="D12" s="1">
        <v>1100</v>
      </c>
      <c r="E12" s="1">
        <v>200</v>
      </c>
      <c r="F12" s="1">
        <f>SUM(D12:E12)</f>
        <v>1300</v>
      </c>
      <c r="G12" s="1" t="s">
        <v>173</v>
      </c>
      <c r="H12" s="3">
        <v>2011</v>
      </c>
      <c r="K12" s="8">
        <f>E12/F12</f>
        <v>0.15384615384615385</v>
      </c>
    </row>
    <row r="13" spans="1:11" x14ac:dyDescent="0.15">
      <c r="A13" s="3" t="s">
        <v>82</v>
      </c>
      <c r="B13" s="1" t="s">
        <v>188</v>
      </c>
      <c r="C13" t="s">
        <v>21</v>
      </c>
      <c r="D13" s="1">
        <v>1220</v>
      </c>
      <c r="E13" s="1">
        <v>160</v>
      </c>
      <c r="F13" s="1">
        <f>SUM(D13:E13)</f>
        <v>1380</v>
      </c>
      <c r="G13" s="1" t="s">
        <v>50</v>
      </c>
      <c r="H13" s="3">
        <v>2013</v>
      </c>
      <c r="K13" s="8">
        <f>E13/F13</f>
        <v>0.11594202898550725</v>
      </c>
    </row>
    <row r="14" spans="1:11" x14ac:dyDescent="0.15">
      <c r="A14" s="3" t="s">
        <v>97</v>
      </c>
      <c r="B14" s="1" t="s">
        <v>126</v>
      </c>
      <c r="C14" s="1" t="s">
        <v>101</v>
      </c>
      <c r="D14" s="1">
        <v>2120</v>
      </c>
      <c r="E14" s="1">
        <v>240</v>
      </c>
      <c r="F14" s="1">
        <f>SUM(D14:E14)</f>
        <v>2360</v>
      </c>
      <c r="K14" s="8">
        <f>E14/F14</f>
        <v>0.10169491525423729</v>
      </c>
    </row>
    <row r="15" spans="1:11" x14ac:dyDescent="0.15">
      <c r="A15" s="7" t="s">
        <v>97</v>
      </c>
      <c r="B15" s="1" t="s">
        <v>126</v>
      </c>
      <c r="C15" s="1" t="s">
        <v>101</v>
      </c>
      <c r="D15" s="1">
        <v>2280</v>
      </c>
      <c r="E15" s="1">
        <v>280</v>
      </c>
      <c r="F15" s="1">
        <f>SUM(D15:E15)</f>
        <v>2560</v>
      </c>
      <c r="G15" s="1" t="s">
        <v>166</v>
      </c>
      <c r="H15" s="3">
        <v>2011</v>
      </c>
      <c r="K15" s="8">
        <f>E15/F15</f>
        <v>0.109375</v>
      </c>
    </row>
    <row r="16" spans="1:11" x14ac:dyDescent="0.15">
      <c r="A16" s="3" t="s">
        <v>97</v>
      </c>
      <c r="B16" s="1" t="s">
        <v>126</v>
      </c>
      <c r="C16" s="1" t="s">
        <v>101</v>
      </c>
      <c r="D16" s="1">
        <v>2380</v>
      </c>
      <c r="E16" s="1">
        <v>260</v>
      </c>
      <c r="F16" s="1">
        <f>SUM(D16:E16)</f>
        <v>2640</v>
      </c>
      <c r="G16" s="1" t="s">
        <v>166</v>
      </c>
      <c r="H16" s="3">
        <v>2009</v>
      </c>
      <c r="K16" s="8">
        <f>E16/F16</f>
        <v>9.8484848484848481E-2</v>
      </c>
    </row>
    <row r="17" spans="1:11" x14ac:dyDescent="0.15">
      <c r="A17" s="17" t="s">
        <v>97</v>
      </c>
      <c r="B17" s="9" t="s">
        <v>126</v>
      </c>
      <c r="C17" s="9" t="s">
        <v>101</v>
      </c>
      <c r="D17" s="9">
        <v>2250</v>
      </c>
      <c r="E17" s="9">
        <v>250</v>
      </c>
      <c r="F17" s="9">
        <f>SUM(D17:E17)</f>
        <v>2500</v>
      </c>
      <c r="G17" s="9" t="s">
        <v>173</v>
      </c>
      <c r="H17" s="7">
        <v>2021</v>
      </c>
      <c r="J17" s="7">
        <v>2001</v>
      </c>
      <c r="K17" s="8">
        <f>E17/F17</f>
        <v>0.1</v>
      </c>
    </row>
    <row r="18" spans="1:11" x14ac:dyDescent="0.15">
      <c r="A18" s="3" t="s">
        <v>82</v>
      </c>
      <c r="B18" s="1" t="s">
        <v>187</v>
      </c>
      <c r="D18" s="1">
        <v>1220</v>
      </c>
      <c r="E18" s="1">
        <v>138</v>
      </c>
      <c r="F18" s="1">
        <f>SUM(D18:E18)</f>
        <v>1358</v>
      </c>
      <c r="G18" s="1" t="s">
        <v>50</v>
      </c>
      <c r="H18" s="3">
        <v>2013</v>
      </c>
      <c r="K18" s="8">
        <f>E18/F18</f>
        <v>0.101620029455081</v>
      </c>
    </row>
    <row r="19" spans="1:11" x14ac:dyDescent="0.15">
      <c r="A19" s="3" t="s">
        <v>97</v>
      </c>
      <c r="B19" s="1" t="s">
        <v>42</v>
      </c>
      <c r="C19" s="1" t="s">
        <v>60</v>
      </c>
      <c r="D19" s="1">
        <v>1780</v>
      </c>
      <c r="E19" s="1">
        <v>240</v>
      </c>
      <c r="F19" s="1">
        <f>SUM(D19:E19)</f>
        <v>2020</v>
      </c>
      <c r="G19" s="1" t="s">
        <v>166</v>
      </c>
      <c r="H19" s="3">
        <v>2010</v>
      </c>
      <c r="K19" s="8">
        <f>E19/F19</f>
        <v>0.11881188118811881</v>
      </c>
    </row>
    <row r="20" spans="1:11" x14ac:dyDescent="0.15">
      <c r="A20" s="3" t="s">
        <v>107</v>
      </c>
      <c r="B20" s="1" t="s">
        <v>43</v>
      </c>
      <c r="C20" s="1" t="s">
        <v>46</v>
      </c>
      <c r="D20" s="1">
        <v>1700</v>
      </c>
      <c r="E20" s="1">
        <v>160</v>
      </c>
      <c r="F20" s="1">
        <f>SUM(D20:E20)</f>
        <v>1860</v>
      </c>
      <c r="G20" s="1" t="s">
        <v>165</v>
      </c>
      <c r="H20" s="3">
        <v>2009</v>
      </c>
      <c r="K20" s="8">
        <f>E20/F20</f>
        <v>8.6021505376344093E-2</v>
      </c>
    </row>
    <row r="21" spans="1:11" x14ac:dyDescent="0.15">
      <c r="A21" s="3" t="s">
        <v>107</v>
      </c>
      <c r="B21" s="1" t="s">
        <v>43</v>
      </c>
      <c r="C21" s="1" t="s">
        <v>46</v>
      </c>
      <c r="D21" s="1">
        <v>1900</v>
      </c>
      <c r="E21" s="1">
        <v>120</v>
      </c>
      <c r="F21" s="1">
        <f>SUM(D21:E21)</f>
        <v>2020</v>
      </c>
      <c r="G21" s="1" t="s">
        <v>166</v>
      </c>
      <c r="H21" s="3">
        <v>2009</v>
      </c>
      <c r="K21" s="8">
        <f>E21/F21</f>
        <v>5.9405940594059403E-2</v>
      </c>
    </row>
    <row r="22" spans="1:11" x14ac:dyDescent="0.15">
      <c r="A22" s="3" t="s">
        <v>107</v>
      </c>
      <c r="B22" s="1" t="s">
        <v>43</v>
      </c>
      <c r="C22" s="1" t="s">
        <v>46</v>
      </c>
      <c r="D22" s="1">
        <v>1640</v>
      </c>
      <c r="E22" s="1">
        <v>80</v>
      </c>
      <c r="F22" s="1">
        <f>SUM(D22:E22)</f>
        <v>1720</v>
      </c>
      <c r="G22" s="1" t="s">
        <v>166</v>
      </c>
      <c r="H22" s="3">
        <v>2008</v>
      </c>
      <c r="K22" s="8">
        <f>E22/F22</f>
        <v>4.6511627906976744E-2</v>
      </c>
    </row>
    <row r="23" spans="1:11" x14ac:dyDescent="0.15">
      <c r="A23" s="3" t="s">
        <v>107</v>
      </c>
      <c r="B23" s="1" t="s">
        <v>43</v>
      </c>
      <c r="C23" s="1" t="s">
        <v>104</v>
      </c>
      <c r="D23" s="1">
        <v>980</v>
      </c>
      <c r="E23" s="1">
        <v>140</v>
      </c>
      <c r="F23" s="1">
        <f>SUM(D23:E23)</f>
        <v>1120</v>
      </c>
      <c r="G23" s="1" t="s">
        <v>165</v>
      </c>
      <c r="H23" s="3">
        <v>2009</v>
      </c>
      <c r="K23" s="8">
        <f>E23/F23</f>
        <v>0.125</v>
      </c>
    </row>
    <row r="24" spans="1:11" x14ac:dyDescent="0.15">
      <c r="A24" s="3" t="s">
        <v>107</v>
      </c>
      <c r="B24" s="1" t="s">
        <v>43</v>
      </c>
      <c r="C24" s="1" t="s">
        <v>104</v>
      </c>
      <c r="D24" s="1">
        <v>1200</v>
      </c>
      <c r="E24" s="1">
        <v>100</v>
      </c>
      <c r="F24" s="1">
        <f>SUM(D24:E24)</f>
        <v>1300</v>
      </c>
      <c r="G24" s="1" t="s">
        <v>165</v>
      </c>
      <c r="H24" s="3">
        <v>2009</v>
      </c>
      <c r="K24" s="8">
        <f>E24/F24</f>
        <v>7.6923076923076927E-2</v>
      </c>
    </row>
    <row r="25" spans="1:11" x14ac:dyDescent="0.15">
      <c r="A25" s="3" t="s">
        <v>107</v>
      </c>
      <c r="B25" s="1" t="s">
        <v>43</v>
      </c>
      <c r="C25" s="1" t="s">
        <v>11</v>
      </c>
      <c r="D25" s="1">
        <v>1600</v>
      </c>
      <c r="E25" s="1">
        <v>150</v>
      </c>
      <c r="F25" s="1">
        <f>SUM(D25:E25)</f>
        <v>1750</v>
      </c>
      <c r="G25" s="1" t="s">
        <v>166</v>
      </c>
      <c r="H25" s="3">
        <v>2011</v>
      </c>
      <c r="K25" s="8">
        <f>E25/F25</f>
        <v>8.5714285714285715E-2</v>
      </c>
    </row>
    <row r="26" spans="1:11" x14ac:dyDescent="0.15">
      <c r="A26" s="3" t="s">
        <v>107</v>
      </c>
      <c r="B26" s="1" t="s">
        <v>43</v>
      </c>
      <c r="C26" s="1" t="s">
        <v>102</v>
      </c>
      <c r="D26" s="1">
        <v>1480</v>
      </c>
      <c r="E26" s="1">
        <v>120</v>
      </c>
      <c r="F26" s="1">
        <f>SUM(D26:E26)</f>
        <v>1600</v>
      </c>
      <c r="G26" s="1" t="s">
        <v>166</v>
      </c>
      <c r="H26" s="3">
        <v>2010</v>
      </c>
      <c r="K26" s="8">
        <f>E26/F26</f>
        <v>7.4999999999999997E-2</v>
      </c>
    </row>
    <row r="27" spans="1:11" x14ac:dyDescent="0.15">
      <c r="A27" s="3" t="s">
        <v>107</v>
      </c>
      <c r="B27" s="1" t="s">
        <v>43</v>
      </c>
      <c r="C27" s="1" t="s">
        <v>102</v>
      </c>
      <c r="D27" s="1">
        <v>1540</v>
      </c>
      <c r="E27" s="1">
        <v>60</v>
      </c>
      <c r="F27" s="1">
        <f>SUM(D27:E27)</f>
        <v>1600</v>
      </c>
      <c r="G27" s="1" t="s">
        <v>166</v>
      </c>
      <c r="H27" s="3">
        <v>2008</v>
      </c>
      <c r="K27" s="8">
        <f>E27/F27</f>
        <v>3.7499999999999999E-2</v>
      </c>
    </row>
    <row r="28" spans="1:11" x14ac:dyDescent="0.15">
      <c r="A28" s="3" t="s">
        <v>107</v>
      </c>
      <c r="B28" s="1" t="s">
        <v>23</v>
      </c>
      <c r="C28" s="1" t="s">
        <v>24</v>
      </c>
      <c r="D28" s="1">
        <v>1460</v>
      </c>
      <c r="E28" s="1">
        <v>230</v>
      </c>
      <c r="F28" s="1">
        <f>SUM(D28:E28)</f>
        <v>1690</v>
      </c>
      <c r="G28" s="1" t="s">
        <v>50</v>
      </c>
      <c r="H28" s="3">
        <v>2014</v>
      </c>
      <c r="K28" s="8">
        <f>E28/F28</f>
        <v>0.13609467455621302</v>
      </c>
    </row>
    <row r="29" spans="1:11" x14ac:dyDescent="0.15">
      <c r="A29" s="3" t="s">
        <v>107</v>
      </c>
      <c r="B29" s="1" t="s">
        <v>23</v>
      </c>
      <c r="C29" s="1" t="s">
        <v>186</v>
      </c>
      <c r="D29" s="1">
        <v>1460</v>
      </c>
      <c r="E29" s="1">
        <v>230</v>
      </c>
      <c r="F29" s="1">
        <f>SUM(D29:E29)</f>
        <v>1690</v>
      </c>
      <c r="G29" s="1" t="s">
        <v>50</v>
      </c>
      <c r="H29" s="3">
        <v>2014</v>
      </c>
      <c r="K29" s="8">
        <f>E29/F29</f>
        <v>0.13609467455621302</v>
      </c>
    </row>
    <row r="30" spans="1:11" x14ac:dyDescent="0.15">
      <c r="A30" s="7" t="s">
        <v>182</v>
      </c>
      <c r="B30" s="1" t="s">
        <v>183</v>
      </c>
      <c r="C30" s="1" t="s">
        <v>184</v>
      </c>
      <c r="D30" s="1">
        <v>1498</v>
      </c>
      <c r="E30" s="1">
        <v>232</v>
      </c>
      <c r="F30" s="1">
        <f>SUM(D30:E30)</f>
        <v>1730</v>
      </c>
      <c r="G30" s="1" t="s">
        <v>9</v>
      </c>
      <c r="H30" s="3">
        <v>2019</v>
      </c>
      <c r="K30" s="8">
        <f>E30/F30</f>
        <v>0.13410404624277455</v>
      </c>
    </row>
    <row r="31" spans="1:11" x14ac:dyDescent="0.15">
      <c r="A31" s="16" t="s">
        <v>97</v>
      </c>
      <c r="B31" s="9" t="s">
        <v>95</v>
      </c>
      <c r="C31" s="9" t="s">
        <v>229</v>
      </c>
      <c r="D31" s="9">
        <v>1950</v>
      </c>
      <c r="E31" s="9">
        <v>250</v>
      </c>
      <c r="F31" s="9">
        <f>SUM(D31:E31)</f>
        <v>2200</v>
      </c>
      <c r="G31" s="9" t="s">
        <v>173</v>
      </c>
      <c r="H31" s="7">
        <v>2022</v>
      </c>
      <c r="I31" s="9" t="s">
        <v>228</v>
      </c>
      <c r="J31" s="7">
        <v>1976</v>
      </c>
      <c r="K31" s="8">
        <f>E31/F31</f>
        <v>0.11363636363636363</v>
      </c>
    </row>
    <row r="32" spans="1:11" x14ac:dyDescent="0.15">
      <c r="A32" s="17" t="s">
        <v>97</v>
      </c>
      <c r="B32" s="9" t="s">
        <v>95</v>
      </c>
      <c r="C32" s="9" t="s">
        <v>170</v>
      </c>
      <c r="D32" s="9">
        <v>1650</v>
      </c>
      <c r="E32" s="9">
        <v>150</v>
      </c>
      <c r="F32" s="9">
        <f>SUM(D32:E32)</f>
        <v>1800</v>
      </c>
      <c r="G32" s="9" t="s">
        <v>173</v>
      </c>
      <c r="H32" s="7">
        <v>2021</v>
      </c>
      <c r="I32" t="s">
        <v>214</v>
      </c>
      <c r="J32" s="7">
        <v>2021</v>
      </c>
      <c r="K32" s="8">
        <f>E32/F32</f>
        <v>8.3333333333333329E-2</v>
      </c>
    </row>
    <row r="33" spans="1:11" x14ac:dyDescent="0.15">
      <c r="A33" s="3" t="s">
        <v>107</v>
      </c>
      <c r="B33" s="1" t="s">
        <v>95</v>
      </c>
      <c r="C33" s="1" t="s">
        <v>170</v>
      </c>
      <c r="D33" s="1">
        <v>1480</v>
      </c>
      <c r="E33" s="1">
        <v>240</v>
      </c>
      <c r="F33" s="1">
        <f>SUM(D33:E33)</f>
        <v>1720</v>
      </c>
      <c r="G33" s="1" t="s">
        <v>166</v>
      </c>
      <c r="H33" s="3">
        <v>2011</v>
      </c>
      <c r="K33" s="8">
        <f>E33/F33</f>
        <v>0.13953488372093023</v>
      </c>
    </row>
    <row r="34" spans="1:11" x14ac:dyDescent="0.15">
      <c r="A34" s="3" t="s">
        <v>107</v>
      </c>
      <c r="B34" s="1" t="s">
        <v>95</v>
      </c>
      <c r="C34" s="1" t="s">
        <v>170</v>
      </c>
      <c r="D34" s="1">
        <v>1720</v>
      </c>
      <c r="E34" s="1">
        <v>230</v>
      </c>
      <c r="F34" s="1">
        <f>SUM(D34:E34)</f>
        <v>1950</v>
      </c>
      <c r="G34" s="1" t="s">
        <v>166</v>
      </c>
      <c r="H34" s="3">
        <v>2011</v>
      </c>
      <c r="K34" s="8">
        <f>E34/F34</f>
        <v>0.11794871794871795</v>
      </c>
    </row>
    <row r="35" spans="1:11" x14ac:dyDescent="0.15">
      <c r="A35" s="3" t="s">
        <v>97</v>
      </c>
      <c r="B35" s="1" t="s">
        <v>95</v>
      </c>
      <c r="C35" s="1" t="s">
        <v>170</v>
      </c>
      <c r="D35" s="1">
        <v>1720</v>
      </c>
      <c r="E35" s="1">
        <v>320</v>
      </c>
      <c r="F35" s="1">
        <f>SUM(D35:E35)</f>
        <v>2040</v>
      </c>
      <c r="G35" s="1" t="s">
        <v>173</v>
      </c>
      <c r="H35" s="3">
        <v>2020</v>
      </c>
      <c r="I35" s="1" t="s">
        <v>195</v>
      </c>
      <c r="J35" s="7">
        <v>2013</v>
      </c>
      <c r="K35" s="8">
        <f>E35/F35</f>
        <v>0.15686274509803921</v>
      </c>
    </row>
    <row r="36" spans="1:11" x14ac:dyDescent="0.15">
      <c r="A36" s="12" t="s">
        <v>97</v>
      </c>
      <c r="B36" s="9" t="s">
        <v>95</v>
      </c>
      <c r="C36" s="9" t="s">
        <v>170</v>
      </c>
      <c r="D36" s="9">
        <v>1187</v>
      </c>
      <c r="E36" s="9">
        <v>173</v>
      </c>
      <c r="F36" s="9">
        <f>SUM(D36:E36)</f>
        <v>1360</v>
      </c>
      <c r="G36" s="9" t="s">
        <v>173</v>
      </c>
      <c r="H36" s="7">
        <v>2020</v>
      </c>
      <c r="J36" s="7">
        <v>2002</v>
      </c>
      <c r="K36" s="8">
        <f>E36/F36</f>
        <v>0.12720588235294117</v>
      </c>
    </row>
    <row r="37" spans="1:11" x14ac:dyDescent="0.15">
      <c r="A37" s="3" t="s">
        <v>44</v>
      </c>
      <c r="B37" s="1" t="s">
        <v>160</v>
      </c>
      <c r="C37" s="1" t="s">
        <v>45</v>
      </c>
      <c r="D37" s="1">
        <v>1740</v>
      </c>
      <c r="E37" s="1">
        <v>220</v>
      </c>
      <c r="F37" s="1">
        <f>SUM(D37:E37)</f>
        <v>1960</v>
      </c>
      <c r="G37" s="1" t="s">
        <v>9</v>
      </c>
      <c r="H37" s="3">
        <v>2016</v>
      </c>
      <c r="K37" s="8">
        <f>E37/F37</f>
        <v>0.11224489795918367</v>
      </c>
    </row>
    <row r="38" spans="1:11" x14ac:dyDescent="0.15">
      <c r="A38" s="3" t="s">
        <v>107</v>
      </c>
      <c r="B38" s="1" t="s">
        <v>95</v>
      </c>
      <c r="C38" s="1"/>
      <c r="D38" s="1">
        <v>1420</v>
      </c>
      <c r="E38" s="1">
        <v>200</v>
      </c>
      <c r="F38" s="1">
        <f>SUM(D38:E38)</f>
        <v>1620</v>
      </c>
      <c r="G38" s="1" t="s">
        <v>166</v>
      </c>
      <c r="H38" s="3">
        <v>2009</v>
      </c>
      <c r="K38" s="8">
        <f>E38/F38</f>
        <v>0.12345679012345678</v>
      </c>
    </row>
    <row r="39" spans="1:11" x14ac:dyDescent="0.15">
      <c r="A39" s="7" t="s">
        <v>82</v>
      </c>
      <c r="B39" s="1" t="s">
        <v>160</v>
      </c>
      <c r="D39" s="1">
        <v>1125</v>
      </c>
      <c r="E39" s="1">
        <v>140</v>
      </c>
      <c r="F39" s="1">
        <f>SUM(D39:E39)</f>
        <v>1265</v>
      </c>
      <c r="G39" s="1" t="s">
        <v>9</v>
      </c>
      <c r="H39" s="3">
        <v>2018</v>
      </c>
      <c r="I39" t="s">
        <v>89</v>
      </c>
      <c r="K39" s="8">
        <f>E39/F39</f>
        <v>0.11067193675889328</v>
      </c>
    </row>
    <row r="40" spans="1:11" x14ac:dyDescent="0.15">
      <c r="A40" s="3" t="s">
        <v>107</v>
      </c>
      <c r="B40" s="1" t="s">
        <v>175</v>
      </c>
      <c r="C40" t="s">
        <v>179</v>
      </c>
      <c r="D40" s="1">
        <v>1600</v>
      </c>
      <c r="E40" s="1">
        <v>240</v>
      </c>
      <c r="F40" s="1">
        <f>SUM(D40:E40)</f>
        <v>1840</v>
      </c>
      <c r="G40" s="1" t="s">
        <v>178</v>
      </c>
      <c r="H40" s="3">
        <v>2011</v>
      </c>
      <c r="K40" s="8">
        <f>E40/F40</f>
        <v>0.13043478260869565</v>
      </c>
    </row>
    <row r="41" spans="1:11" x14ac:dyDescent="0.15">
      <c r="A41" s="7" t="s">
        <v>182</v>
      </c>
      <c r="B41" s="1" t="s">
        <v>59</v>
      </c>
      <c r="C41" t="s">
        <v>52</v>
      </c>
      <c r="D41" s="1">
        <v>1320</v>
      </c>
      <c r="E41" s="1">
        <v>220</v>
      </c>
      <c r="F41" s="1">
        <f>SUM(D41:E41)</f>
        <v>1540</v>
      </c>
      <c r="G41" s="1" t="s">
        <v>9</v>
      </c>
      <c r="H41" s="3">
        <v>2019</v>
      </c>
      <c r="J41" s="7">
        <v>1977</v>
      </c>
      <c r="K41" s="8">
        <f>E41/F41</f>
        <v>0.14285714285714285</v>
      </c>
    </row>
    <row r="42" spans="1:11" x14ac:dyDescent="0.15">
      <c r="A42" s="3" t="s">
        <v>107</v>
      </c>
      <c r="B42" s="1" t="s">
        <v>59</v>
      </c>
      <c r="D42" s="1">
        <v>1190</v>
      </c>
      <c r="E42" s="1">
        <v>120</v>
      </c>
      <c r="F42" s="1">
        <f>SUM(D42:E42)</f>
        <v>1310</v>
      </c>
      <c r="G42" s="1" t="s">
        <v>9</v>
      </c>
      <c r="H42" s="3">
        <v>2017</v>
      </c>
      <c r="I42" t="s">
        <v>111</v>
      </c>
      <c r="K42" s="8">
        <f>E42/F42</f>
        <v>9.1603053435114504E-2</v>
      </c>
    </row>
    <row r="43" spans="1:11" x14ac:dyDescent="0.15">
      <c r="A43" s="3" t="s">
        <v>107</v>
      </c>
      <c r="B43" s="1" t="s">
        <v>59</v>
      </c>
      <c r="D43" s="1">
        <v>975</v>
      </c>
      <c r="E43" s="1">
        <v>137</v>
      </c>
      <c r="F43" s="1">
        <f>SUM(D43:E43)</f>
        <v>1112</v>
      </c>
      <c r="G43" s="1" t="s">
        <v>9</v>
      </c>
      <c r="H43" s="3">
        <v>2017</v>
      </c>
      <c r="K43" s="8">
        <f>E43/F43</f>
        <v>0.12320143884892086</v>
      </c>
    </row>
    <row r="44" spans="1:11" x14ac:dyDescent="0.15">
      <c r="A44" s="3" t="s">
        <v>107</v>
      </c>
      <c r="B44" s="1" t="s">
        <v>171</v>
      </c>
      <c r="C44" s="1" t="s">
        <v>172</v>
      </c>
      <c r="D44" s="1">
        <v>1260</v>
      </c>
      <c r="E44" s="1">
        <v>180</v>
      </c>
      <c r="F44" s="1">
        <f>SUM(D44:E44)</f>
        <v>1440</v>
      </c>
      <c r="G44" s="1" t="s">
        <v>166</v>
      </c>
      <c r="H44" s="3">
        <v>2011</v>
      </c>
      <c r="K44" s="8">
        <f>E44/F44</f>
        <v>0.125</v>
      </c>
    </row>
    <row r="45" spans="1:11" x14ac:dyDescent="0.15">
      <c r="A45" s="3" t="s">
        <v>107</v>
      </c>
      <c r="B45" s="1" t="s">
        <v>171</v>
      </c>
      <c r="C45" s="1" t="s">
        <v>172</v>
      </c>
      <c r="D45" s="1">
        <v>1400</v>
      </c>
      <c r="E45" s="1">
        <v>150</v>
      </c>
      <c r="F45" s="1">
        <f>SUM(D45:E45)</f>
        <v>1550</v>
      </c>
      <c r="G45" s="1" t="s">
        <v>173</v>
      </c>
      <c r="H45" s="3">
        <v>2010</v>
      </c>
      <c r="K45" s="8">
        <f>E45/F45</f>
        <v>9.6774193548387094E-2</v>
      </c>
    </row>
    <row r="46" spans="1:11" x14ac:dyDescent="0.15">
      <c r="A46" s="13" t="s">
        <v>107</v>
      </c>
      <c r="B46" s="1" t="s">
        <v>171</v>
      </c>
      <c r="C46" s="1" t="s">
        <v>172</v>
      </c>
      <c r="D46" s="1">
        <v>1400</v>
      </c>
      <c r="E46" s="1">
        <v>160</v>
      </c>
      <c r="F46" s="1">
        <f>SUM(D46:E46)</f>
        <v>1560</v>
      </c>
      <c r="G46" s="1" t="s">
        <v>165</v>
      </c>
      <c r="H46" s="3">
        <v>2010</v>
      </c>
      <c r="K46" s="8">
        <f>E46/F46</f>
        <v>0.10256410256410256</v>
      </c>
    </row>
    <row r="47" spans="1:11" x14ac:dyDescent="0.15">
      <c r="A47" s="13" t="s">
        <v>107</v>
      </c>
      <c r="B47" s="1" t="s">
        <v>22</v>
      </c>
      <c r="C47" s="1" t="s">
        <v>25</v>
      </c>
      <c r="D47" s="1">
        <v>1829</v>
      </c>
      <c r="E47" s="1">
        <v>190</v>
      </c>
      <c r="F47" s="1">
        <f>SUM(D47:E47)</f>
        <v>2019</v>
      </c>
      <c r="G47" s="1" t="s">
        <v>50</v>
      </c>
      <c r="H47" s="3">
        <v>2013</v>
      </c>
      <c r="K47" s="8">
        <f>E47/F47</f>
        <v>9.4105993065874194E-2</v>
      </c>
    </row>
    <row r="48" spans="1:11" x14ac:dyDescent="0.15">
      <c r="A48" s="13" t="s">
        <v>12</v>
      </c>
      <c r="B48" s="1" t="s">
        <v>13</v>
      </c>
      <c r="C48" s="1" t="s">
        <v>14</v>
      </c>
      <c r="D48" s="1">
        <v>1880</v>
      </c>
      <c r="E48" s="1">
        <v>240</v>
      </c>
      <c r="F48" s="1">
        <f>SUM(D48:E48)</f>
        <v>2120</v>
      </c>
      <c r="G48" s="1" t="s">
        <v>166</v>
      </c>
      <c r="H48" s="3">
        <v>2011</v>
      </c>
      <c r="K48" s="8">
        <f>E48/F48</f>
        <v>0.11320754716981132</v>
      </c>
    </row>
    <row r="49" spans="1:11" x14ac:dyDescent="0.15">
      <c r="A49" s="13" t="s">
        <v>65</v>
      </c>
      <c r="B49" s="1" t="s">
        <v>146</v>
      </c>
      <c r="C49" s="1" t="s">
        <v>2</v>
      </c>
      <c r="D49" s="1">
        <v>2350</v>
      </c>
      <c r="E49" s="1">
        <v>280</v>
      </c>
      <c r="F49" s="1">
        <f>SUM(D49:E49)</f>
        <v>2630</v>
      </c>
      <c r="G49" s="1" t="s">
        <v>50</v>
      </c>
      <c r="H49" s="3">
        <v>2013</v>
      </c>
      <c r="K49" s="8">
        <f>E49/F49</f>
        <v>0.10646387832699619</v>
      </c>
    </row>
    <row r="50" spans="1:11" x14ac:dyDescent="0.15">
      <c r="A50" s="16" t="s">
        <v>15</v>
      </c>
      <c r="B50" s="9" t="s">
        <v>203</v>
      </c>
      <c r="C50" s="9" t="s">
        <v>204</v>
      </c>
      <c r="D50" s="9">
        <v>2756</v>
      </c>
      <c r="E50" s="9">
        <v>364</v>
      </c>
      <c r="F50" s="9">
        <f>SUM(D50:E50)</f>
        <v>3120</v>
      </c>
      <c r="G50" s="9" t="s">
        <v>173</v>
      </c>
      <c r="H50" s="7">
        <v>2020</v>
      </c>
      <c r="J50" s="7">
        <v>2019</v>
      </c>
      <c r="K50" s="8">
        <f>E50/F50</f>
        <v>0.11666666666666667</v>
      </c>
    </row>
    <row r="51" spans="1:11" x14ac:dyDescent="0.15">
      <c r="A51" s="13" t="s">
        <v>65</v>
      </c>
      <c r="B51" s="1" t="s">
        <v>66</v>
      </c>
      <c r="C51" t="s">
        <v>145</v>
      </c>
      <c r="D51" s="1">
        <v>2400</v>
      </c>
      <c r="E51" s="1">
        <v>232</v>
      </c>
      <c r="F51" s="1">
        <f>SUM(D51:E51)</f>
        <v>2632</v>
      </c>
      <c r="G51" s="1" t="s">
        <v>50</v>
      </c>
      <c r="H51" s="3">
        <v>2013</v>
      </c>
      <c r="K51" s="8">
        <f>E51/F51</f>
        <v>8.8145896656534953E-2</v>
      </c>
    </row>
    <row r="52" spans="1:11" x14ac:dyDescent="0.15">
      <c r="A52" s="16" t="s">
        <v>15</v>
      </c>
      <c r="B52" s="9" t="s">
        <v>203</v>
      </c>
      <c r="D52" s="9">
        <v>2530</v>
      </c>
      <c r="E52" s="9">
        <v>320</v>
      </c>
      <c r="F52" s="9">
        <f>SUM(D52:E52)</f>
        <v>2850</v>
      </c>
      <c r="G52" s="9" t="s">
        <v>173</v>
      </c>
      <c r="H52" s="7">
        <v>2022</v>
      </c>
      <c r="K52" s="8">
        <f>E52/F52</f>
        <v>0.11228070175438597</v>
      </c>
    </row>
    <row r="53" spans="1:11" x14ac:dyDescent="0.15">
      <c r="A53" s="16" t="s">
        <v>15</v>
      </c>
      <c r="B53" s="9" t="s">
        <v>175</v>
      </c>
      <c r="C53" s="9" t="s">
        <v>219</v>
      </c>
      <c r="D53" s="9">
        <v>1560</v>
      </c>
      <c r="E53" s="9">
        <v>180</v>
      </c>
      <c r="F53" s="9">
        <f>SUM(D53:E53)</f>
        <v>1740</v>
      </c>
      <c r="G53" s="9" t="s">
        <v>173</v>
      </c>
      <c r="H53" s="7">
        <v>2021</v>
      </c>
      <c r="I53" s="9" t="s">
        <v>220</v>
      </c>
      <c r="J53" s="7">
        <v>1979</v>
      </c>
      <c r="K53" s="8">
        <f>E53/F53</f>
        <v>0.10344827586206896</v>
      </c>
    </row>
    <row r="54" spans="1:11" x14ac:dyDescent="0.15">
      <c r="A54" s="13" t="s">
        <v>15</v>
      </c>
      <c r="B54" s="1" t="s">
        <v>175</v>
      </c>
      <c r="C54" t="s">
        <v>16</v>
      </c>
      <c r="D54" s="1">
        <v>1804</v>
      </c>
      <c r="E54" s="1">
        <v>170</v>
      </c>
      <c r="F54" s="1">
        <f>SUM(D54:E54)</f>
        <v>1974</v>
      </c>
      <c r="G54" s="1" t="s">
        <v>173</v>
      </c>
      <c r="H54" s="3">
        <v>2011</v>
      </c>
      <c r="K54" s="8">
        <f>E54/F54</f>
        <v>8.6119554204660581E-2</v>
      </c>
    </row>
    <row r="55" spans="1:11" x14ac:dyDescent="0.15">
      <c r="A55" s="17" t="s">
        <v>73</v>
      </c>
      <c r="B55" s="1" t="s">
        <v>96</v>
      </c>
      <c r="D55" s="1">
        <v>2800</v>
      </c>
      <c r="E55" s="1">
        <v>295</v>
      </c>
      <c r="F55" s="1">
        <f>SUM(D55:E55)</f>
        <v>3095</v>
      </c>
      <c r="G55" s="1" t="s">
        <v>9</v>
      </c>
      <c r="H55" s="3">
        <v>2018</v>
      </c>
      <c r="K55" s="8">
        <f>E55/F55</f>
        <v>9.5315024232633286E-2</v>
      </c>
    </row>
    <row r="56" spans="1:11" x14ac:dyDescent="0.15">
      <c r="A56" s="17" t="s">
        <v>212</v>
      </c>
      <c r="B56" s="9" t="s">
        <v>126</v>
      </c>
      <c r="C56" s="9" t="s">
        <v>213</v>
      </c>
      <c r="D56" s="9">
        <v>2920</v>
      </c>
      <c r="E56" s="9">
        <v>300</v>
      </c>
      <c r="F56" s="9">
        <f>SUM(D56:E56)</f>
        <v>3220</v>
      </c>
      <c r="G56" s="9" t="s">
        <v>173</v>
      </c>
      <c r="H56" s="7">
        <v>2021</v>
      </c>
      <c r="J56" s="7">
        <v>2012</v>
      </c>
      <c r="K56" s="8">
        <f>E56/F56</f>
        <v>9.3167701863354033E-2</v>
      </c>
    </row>
    <row r="57" spans="1:11" x14ac:dyDescent="0.15">
      <c r="A57" s="13" t="s">
        <v>40</v>
      </c>
      <c r="B57" s="1" t="s">
        <v>126</v>
      </c>
      <c r="C57" s="1" t="s">
        <v>127</v>
      </c>
      <c r="D57" s="1">
        <v>2580</v>
      </c>
      <c r="E57" s="1">
        <v>240</v>
      </c>
      <c r="F57" s="1">
        <f>SUM(D57:E57)</f>
        <v>2820</v>
      </c>
      <c r="G57" s="1" t="s">
        <v>166</v>
      </c>
      <c r="H57" s="3">
        <v>2008</v>
      </c>
      <c r="K57" s="8">
        <f>E57/F57</f>
        <v>8.5106382978723402E-2</v>
      </c>
    </row>
    <row r="58" spans="1:11" x14ac:dyDescent="0.15">
      <c r="A58" s="13" t="s">
        <v>40</v>
      </c>
      <c r="B58" s="1" t="s">
        <v>126</v>
      </c>
      <c r="C58" s="1" t="s">
        <v>140</v>
      </c>
      <c r="D58" s="1">
        <v>2960</v>
      </c>
      <c r="E58" s="1">
        <v>300</v>
      </c>
      <c r="F58" s="1">
        <f>SUM(D58:E58)</f>
        <v>3260</v>
      </c>
      <c r="G58" s="1" t="s">
        <v>165</v>
      </c>
      <c r="H58" s="3">
        <v>2010</v>
      </c>
      <c r="K58" s="8">
        <f>E58/F58</f>
        <v>9.202453987730061E-2</v>
      </c>
    </row>
    <row r="59" spans="1:11" x14ac:dyDescent="0.15">
      <c r="A59" s="13" t="s">
        <v>40</v>
      </c>
      <c r="B59" s="1" t="s">
        <v>126</v>
      </c>
      <c r="C59" s="1" t="s">
        <v>170</v>
      </c>
      <c r="D59" s="1">
        <v>1780</v>
      </c>
      <c r="E59" s="1">
        <v>240</v>
      </c>
      <c r="F59" s="1">
        <f>SUM(D59:E59)</f>
        <v>2020</v>
      </c>
      <c r="G59" s="1" t="s">
        <v>166</v>
      </c>
      <c r="H59" s="3">
        <v>2011</v>
      </c>
      <c r="K59" s="8">
        <f>E59/F59</f>
        <v>0.11881188118811881</v>
      </c>
    </row>
    <row r="60" spans="1:11" x14ac:dyDescent="0.15">
      <c r="A60" s="13" t="s">
        <v>40</v>
      </c>
      <c r="B60" s="1" t="s">
        <v>86</v>
      </c>
      <c r="C60" s="1" t="s">
        <v>169</v>
      </c>
      <c r="D60" s="1">
        <v>2560</v>
      </c>
      <c r="E60" s="1">
        <v>180</v>
      </c>
      <c r="F60" s="1">
        <f>SUM(D60:E60)</f>
        <v>2740</v>
      </c>
      <c r="G60" s="1" t="s">
        <v>166</v>
      </c>
      <c r="H60" s="3">
        <v>2010</v>
      </c>
      <c r="K60" s="8">
        <f>E60/F60</f>
        <v>6.569343065693431E-2</v>
      </c>
    </row>
    <row r="61" spans="1:11" x14ac:dyDescent="0.15">
      <c r="A61" s="13" t="s">
        <v>40</v>
      </c>
      <c r="B61" s="1" t="s">
        <v>86</v>
      </c>
      <c r="C61" s="1" t="s">
        <v>169</v>
      </c>
      <c r="D61" s="1">
        <v>2800</v>
      </c>
      <c r="E61" s="1">
        <v>160</v>
      </c>
      <c r="F61" s="1">
        <f>SUM(D61:E61)</f>
        <v>2960</v>
      </c>
      <c r="G61" s="1" t="s">
        <v>166</v>
      </c>
      <c r="H61" s="3">
        <v>2009</v>
      </c>
      <c r="K61" s="8">
        <f>E61/F61</f>
        <v>5.4054054054054057E-2</v>
      </c>
    </row>
    <row r="62" spans="1:11" x14ac:dyDescent="0.15">
      <c r="A62" s="13" t="s">
        <v>40</v>
      </c>
      <c r="B62" s="1" t="s">
        <v>86</v>
      </c>
      <c r="C62" s="1" t="s">
        <v>61</v>
      </c>
      <c r="D62" s="1">
        <v>3000</v>
      </c>
      <c r="E62" s="1">
        <v>250</v>
      </c>
      <c r="F62" s="1">
        <f>SUM(D62:E62)</f>
        <v>3250</v>
      </c>
      <c r="G62" s="1" t="s">
        <v>166</v>
      </c>
      <c r="H62" s="3">
        <v>2011</v>
      </c>
      <c r="K62" s="8">
        <f>E62/F62</f>
        <v>7.6923076923076927E-2</v>
      </c>
    </row>
    <row r="63" spans="1:11" x14ac:dyDescent="0.15">
      <c r="A63" s="13" t="s">
        <v>40</v>
      </c>
      <c r="B63" s="1" t="s">
        <v>39</v>
      </c>
      <c r="C63" s="1" t="s">
        <v>36</v>
      </c>
      <c r="D63" s="1">
        <v>2760</v>
      </c>
      <c r="E63" s="1">
        <v>500</v>
      </c>
      <c r="F63" s="1">
        <f>SUM(D63:E63)</f>
        <v>3260</v>
      </c>
      <c r="G63" s="1" t="s">
        <v>166</v>
      </c>
      <c r="H63" s="3">
        <v>2008</v>
      </c>
      <c r="K63" s="8">
        <f>E63/F63</f>
        <v>0.15337423312883436</v>
      </c>
    </row>
    <row r="64" spans="1:11" x14ac:dyDescent="0.15">
      <c r="A64" s="16" t="s">
        <v>212</v>
      </c>
      <c r="B64" s="9" t="s">
        <v>86</v>
      </c>
      <c r="C64" s="9" t="s">
        <v>169</v>
      </c>
      <c r="D64" s="9">
        <v>2260</v>
      </c>
      <c r="E64" s="9">
        <v>250</v>
      </c>
      <c r="F64" s="9">
        <f>SUM(D64:E64)</f>
        <v>2510</v>
      </c>
      <c r="G64" s="9" t="s">
        <v>173</v>
      </c>
      <c r="H64" s="7">
        <v>2022</v>
      </c>
      <c r="J64" s="7">
        <v>1986</v>
      </c>
      <c r="K64" s="8">
        <f>E64/F64</f>
        <v>9.9601593625498003E-2</v>
      </c>
    </row>
    <row r="65" spans="1:11" x14ac:dyDescent="0.15">
      <c r="A65" s="13" t="s">
        <v>40</v>
      </c>
      <c r="B65" s="1" t="s">
        <v>95</v>
      </c>
      <c r="C65" s="1" t="s">
        <v>100</v>
      </c>
      <c r="D65" s="1">
        <v>2440</v>
      </c>
      <c r="E65" s="1">
        <v>360</v>
      </c>
      <c r="F65" s="1">
        <f>SUM(D65:E65)</f>
        <v>2800</v>
      </c>
      <c r="G65" s="1" t="s">
        <v>166</v>
      </c>
      <c r="H65" s="3">
        <v>2009</v>
      </c>
      <c r="K65" s="8">
        <f>E65/F65</f>
        <v>0.12857142857142856</v>
      </c>
    </row>
    <row r="66" spans="1:11" x14ac:dyDescent="0.15">
      <c r="A66" s="16" t="s">
        <v>212</v>
      </c>
      <c r="B66" s="9" t="s">
        <v>95</v>
      </c>
      <c r="C66" s="9" t="s">
        <v>100</v>
      </c>
      <c r="D66" s="9">
        <v>2180</v>
      </c>
      <c r="E66" s="9">
        <v>280</v>
      </c>
      <c r="F66" s="9">
        <f>SUM(D66:E66)</f>
        <v>2460</v>
      </c>
      <c r="G66" s="9" t="s">
        <v>173</v>
      </c>
      <c r="H66" s="7">
        <v>2022</v>
      </c>
      <c r="I66" s="9" t="s">
        <v>224</v>
      </c>
      <c r="J66" s="7">
        <v>2010</v>
      </c>
      <c r="K66" s="8">
        <f>E66/F66</f>
        <v>0.11382113821138211</v>
      </c>
    </row>
    <row r="67" spans="1:11" x14ac:dyDescent="0.15">
      <c r="A67" s="16" t="s">
        <v>212</v>
      </c>
      <c r="B67" s="9" t="s">
        <v>95</v>
      </c>
      <c r="C67" s="9" t="s">
        <v>215</v>
      </c>
      <c r="D67" s="9">
        <v>2180</v>
      </c>
      <c r="E67" s="9">
        <v>280</v>
      </c>
      <c r="F67" s="9">
        <f>SUM(D67:E67)</f>
        <v>2460</v>
      </c>
      <c r="G67" s="9" t="s">
        <v>173</v>
      </c>
      <c r="H67" s="7">
        <v>2021</v>
      </c>
      <c r="J67" s="7">
        <v>2010</v>
      </c>
      <c r="K67" s="8">
        <f>E67/F67</f>
        <v>0.11382113821138211</v>
      </c>
    </row>
    <row r="68" spans="1:11" x14ac:dyDescent="0.15">
      <c r="A68" s="13" t="s">
        <v>40</v>
      </c>
      <c r="B68" s="1" t="s">
        <v>95</v>
      </c>
      <c r="C68" s="1" t="s">
        <v>10</v>
      </c>
      <c r="D68" s="1">
        <v>2400</v>
      </c>
      <c r="E68" s="1">
        <v>200</v>
      </c>
      <c r="F68" s="1">
        <f>SUM(D68:E68)</f>
        <v>2600</v>
      </c>
      <c r="G68" s="1" t="s">
        <v>166</v>
      </c>
      <c r="H68" s="3">
        <v>2011</v>
      </c>
      <c r="K68" s="8">
        <f>E68/F68</f>
        <v>7.6923076923076927E-2</v>
      </c>
    </row>
    <row r="69" spans="1:11" x14ac:dyDescent="0.15">
      <c r="A69" s="13" t="s">
        <v>40</v>
      </c>
      <c r="B69" s="1" t="s">
        <v>95</v>
      </c>
      <c r="C69" s="1" t="s">
        <v>174</v>
      </c>
      <c r="D69" s="1">
        <v>2240</v>
      </c>
      <c r="E69" s="1">
        <v>280</v>
      </c>
      <c r="F69" s="1">
        <f>SUM(D69:E69)</f>
        <v>2520</v>
      </c>
      <c r="G69" s="1" t="s">
        <v>165</v>
      </c>
      <c r="H69" s="3">
        <v>2010</v>
      </c>
      <c r="K69" s="8">
        <f>E69/F69</f>
        <v>0.1111111111111111</v>
      </c>
    </row>
    <row r="70" spans="1:11" x14ac:dyDescent="0.15">
      <c r="A70" s="13" t="s">
        <v>40</v>
      </c>
      <c r="B70" s="1" t="s">
        <v>160</v>
      </c>
      <c r="C70" s="1" t="s">
        <v>142</v>
      </c>
      <c r="D70" s="1">
        <v>2600</v>
      </c>
      <c r="E70" s="1">
        <v>230</v>
      </c>
      <c r="F70" s="1">
        <f>SUM(D70:E70)</f>
        <v>2830</v>
      </c>
      <c r="G70" s="1" t="s">
        <v>9</v>
      </c>
      <c r="H70" s="3">
        <v>2016</v>
      </c>
      <c r="K70" s="8">
        <f>E70/F70</f>
        <v>8.1272084805653705E-2</v>
      </c>
    </row>
    <row r="71" spans="1:11" x14ac:dyDescent="0.15">
      <c r="A71" s="17" t="s">
        <v>72</v>
      </c>
      <c r="B71" s="1" t="s">
        <v>23</v>
      </c>
      <c r="C71" s="1" t="s">
        <v>142</v>
      </c>
      <c r="D71" s="1">
        <v>2795</v>
      </c>
      <c r="E71" s="1">
        <v>285</v>
      </c>
      <c r="F71" s="1">
        <f>SUM(D71:E71)</f>
        <v>3080</v>
      </c>
      <c r="G71" s="1" t="s">
        <v>9</v>
      </c>
      <c r="H71" s="3">
        <v>2018</v>
      </c>
      <c r="K71" s="8">
        <f>E71/F71</f>
        <v>9.2532467532467536E-2</v>
      </c>
    </row>
    <row r="72" spans="1:11" x14ac:dyDescent="0.15">
      <c r="A72" s="13" t="s">
        <v>40</v>
      </c>
      <c r="B72" s="1" t="s">
        <v>95</v>
      </c>
      <c r="C72" t="s">
        <v>170</v>
      </c>
      <c r="D72" s="1">
        <v>2280</v>
      </c>
      <c r="E72" s="1">
        <v>240</v>
      </c>
      <c r="F72" s="1">
        <f>SUM(D72:E72)</f>
        <v>2520</v>
      </c>
      <c r="G72" s="1" t="s">
        <v>166</v>
      </c>
      <c r="H72" s="3">
        <v>2010</v>
      </c>
      <c r="K72" s="8">
        <f>E72/F72</f>
        <v>9.5238095238095233E-2</v>
      </c>
    </row>
    <row r="73" spans="1:11" x14ac:dyDescent="0.15">
      <c r="A73" s="13" t="s">
        <v>40</v>
      </c>
      <c r="B73" s="1" t="s">
        <v>95</v>
      </c>
      <c r="C73" s="1"/>
      <c r="D73" s="1">
        <v>2100</v>
      </c>
      <c r="E73" s="1">
        <v>320</v>
      </c>
      <c r="F73" s="1">
        <f>SUM(D73:E73)</f>
        <v>2420</v>
      </c>
      <c r="G73" s="1" t="s">
        <v>166</v>
      </c>
      <c r="H73" s="3">
        <v>2009</v>
      </c>
      <c r="K73" s="8">
        <f>E73/F73</f>
        <v>0.13223140495867769</v>
      </c>
    </row>
    <row r="74" spans="1:11" x14ac:dyDescent="0.15">
      <c r="A74" s="13" t="s">
        <v>40</v>
      </c>
      <c r="B74" s="1" t="s">
        <v>160</v>
      </c>
      <c r="D74" s="1">
        <v>2000</v>
      </c>
      <c r="E74" s="1">
        <v>150</v>
      </c>
      <c r="F74" s="1">
        <f>SUM(D74:E74)</f>
        <v>2150</v>
      </c>
      <c r="G74" s="1" t="s">
        <v>9</v>
      </c>
      <c r="H74" s="3">
        <v>2017</v>
      </c>
      <c r="K74" s="8">
        <f>E74/F74</f>
        <v>6.9767441860465115E-2</v>
      </c>
    </row>
    <row r="75" spans="1:11" x14ac:dyDescent="0.15">
      <c r="A75" s="16" t="s">
        <v>212</v>
      </c>
      <c r="B75" s="9" t="s">
        <v>171</v>
      </c>
      <c r="C75" s="9" t="s">
        <v>225</v>
      </c>
      <c r="D75" s="9">
        <v>2200</v>
      </c>
      <c r="E75" s="9">
        <v>200</v>
      </c>
      <c r="F75" s="9">
        <f>SUM(D75:E75)</f>
        <v>2400</v>
      </c>
      <c r="G75" s="9" t="s">
        <v>173</v>
      </c>
      <c r="H75" s="7">
        <v>2022</v>
      </c>
      <c r="I75" s="9" t="s">
        <v>226</v>
      </c>
      <c r="J75" s="7">
        <v>1985</v>
      </c>
      <c r="K75" s="8">
        <f>E75/F75</f>
        <v>8.3333333333333329E-2</v>
      </c>
    </row>
    <row r="76" spans="1:11" x14ac:dyDescent="0.15">
      <c r="A76" s="13" t="s">
        <v>105</v>
      </c>
      <c r="B76" s="1" t="s">
        <v>112</v>
      </c>
      <c r="C76" s="1" t="s">
        <v>68</v>
      </c>
      <c r="D76" s="1">
        <v>3860</v>
      </c>
      <c r="E76" s="1">
        <v>500</v>
      </c>
      <c r="F76" s="1">
        <f>SUM(D76:E76)</f>
        <v>4360</v>
      </c>
      <c r="G76" s="1" t="s">
        <v>9</v>
      </c>
      <c r="H76" s="3">
        <v>2015</v>
      </c>
      <c r="K76" s="8">
        <f>E76/F76</f>
        <v>0.11467889908256881</v>
      </c>
    </row>
    <row r="77" spans="1:11" x14ac:dyDescent="0.15">
      <c r="A77" s="13" t="s">
        <v>105</v>
      </c>
      <c r="B77" s="1" t="s">
        <v>141</v>
      </c>
      <c r="C77" s="1"/>
      <c r="D77" s="1">
        <v>4040</v>
      </c>
      <c r="E77" s="1">
        <v>360</v>
      </c>
      <c r="F77" s="1">
        <f>SUM(D77:E77)</f>
        <v>4400</v>
      </c>
      <c r="G77" s="1" t="s">
        <v>166</v>
      </c>
      <c r="H77" s="3">
        <v>2009</v>
      </c>
      <c r="K77" s="8">
        <f>E77/F77</f>
        <v>8.1818181818181818E-2</v>
      </c>
    </row>
    <row r="78" spans="1:11" x14ac:dyDescent="0.15">
      <c r="A78" s="13" t="s">
        <v>106</v>
      </c>
      <c r="B78" s="1" t="s">
        <v>141</v>
      </c>
      <c r="C78" s="1"/>
      <c r="D78" s="1">
        <v>2600</v>
      </c>
      <c r="E78" s="1">
        <v>380</v>
      </c>
      <c r="F78" s="1">
        <f>SUM(D78:E78)</f>
        <v>2980</v>
      </c>
      <c r="G78" s="1" t="s">
        <v>166</v>
      </c>
      <c r="H78" s="3">
        <v>2008</v>
      </c>
      <c r="K78" s="8">
        <f>E78/F78</f>
        <v>0.12751677852348994</v>
      </c>
    </row>
    <row r="79" spans="1:11" x14ac:dyDescent="0.15">
      <c r="A79" s="13" t="s">
        <v>108</v>
      </c>
      <c r="B79" s="1" t="s">
        <v>74</v>
      </c>
      <c r="C79" s="1" t="s">
        <v>81</v>
      </c>
      <c r="D79" s="1">
        <v>3000</v>
      </c>
      <c r="E79" s="1">
        <v>400</v>
      </c>
      <c r="F79" s="1">
        <f>SUM(D79:E79)</f>
        <v>3400</v>
      </c>
      <c r="G79" s="1" t="s">
        <v>50</v>
      </c>
      <c r="H79" s="3">
        <v>2013</v>
      </c>
      <c r="K79" s="8">
        <f>E79/F79</f>
        <v>0.11764705882352941</v>
      </c>
    </row>
    <row r="80" spans="1:11" x14ac:dyDescent="0.15">
      <c r="A80" s="13" t="s">
        <v>108</v>
      </c>
      <c r="B80" s="1" t="s">
        <v>112</v>
      </c>
      <c r="C80" s="1" t="s">
        <v>113</v>
      </c>
      <c r="D80" s="1">
        <v>3180</v>
      </c>
      <c r="E80" s="1">
        <v>410</v>
      </c>
      <c r="F80" s="1">
        <f>SUM(D80:E80)</f>
        <v>3590</v>
      </c>
      <c r="G80" s="1" t="s">
        <v>9</v>
      </c>
      <c r="H80" s="3">
        <v>2015</v>
      </c>
      <c r="K80" s="8">
        <f>E80/F80</f>
        <v>0.11420612813370473</v>
      </c>
    </row>
    <row r="81" spans="1:11" x14ac:dyDescent="0.15">
      <c r="A81" s="13" t="s">
        <v>193</v>
      </c>
      <c r="B81" s="1" t="s">
        <v>141</v>
      </c>
      <c r="C81" s="1" t="s">
        <v>194</v>
      </c>
      <c r="D81" s="1">
        <v>3180</v>
      </c>
      <c r="E81" s="1">
        <v>410</v>
      </c>
      <c r="F81" s="1">
        <f>SUM(D81:E81)</f>
        <v>3590</v>
      </c>
      <c r="G81" s="1" t="s">
        <v>173</v>
      </c>
      <c r="H81" s="3">
        <v>2019</v>
      </c>
      <c r="J81" s="7">
        <v>2002</v>
      </c>
      <c r="K81" s="8">
        <f>E81/F81</f>
        <v>0.11420612813370473</v>
      </c>
    </row>
    <row r="82" spans="1:11" x14ac:dyDescent="0.15">
      <c r="A82" s="13" t="s">
        <v>108</v>
      </c>
      <c r="B82" s="1" t="s">
        <v>74</v>
      </c>
      <c r="C82" s="1" t="s">
        <v>26</v>
      </c>
      <c r="D82" s="1">
        <v>2860</v>
      </c>
      <c r="E82" s="1">
        <v>374</v>
      </c>
      <c r="F82" s="1">
        <f>SUM(D82:E82)</f>
        <v>3234</v>
      </c>
      <c r="G82" s="1" t="s">
        <v>50</v>
      </c>
      <c r="H82" s="3">
        <v>2013</v>
      </c>
      <c r="K82" s="8">
        <f>E82/F82</f>
        <v>0.11564625850340136</v>
      </c>
    </row>
    <row r="83" spans="1:11" x14ac:dyDescent="0.15">
      <c r="A83" s="13" t="s">
        <v>108</v>
      </c>
      <c r="B83" s="1" t="s">
        <v>112</v>
      </c>
      <c r="C83" s="1" t="s">
        <v>67</v>
      </c>
      <c r="D83" s="1">
        <v>3220</v>
      </c>
      <c r="E83" s="1">
        <v>400</v>
      </c>
      <c r="F83" s="1">
        <f>SUM(D83:E83)</f>
        <v>3620</v>
      </c>
      <c r="G83" s="1" t="s">
        <v>9</v>
      </c>
      <c r="H83" s="3">
        <v>2017</v>
      </c>
      <c r="K83" s="8">
        <f>E83/F83</f>
        <v>0.11049723756906077</v>
      </c>
    </row>
    <row r="84" spans="1:11" x14ac:dyDescent="0.15">
      <c r="A84" s="13" t="s">
        <v>108</v>
      </c>
      <c r="B84" s="1" t="s">
        <v>64</v>
      </c>
      <c r="C84" t="s">
        <v>49</v>
      </c>
      <c r="D84" s="1">
        <v>2700</v>
      </c>
      <c r="E84" s="1">
        <v>298</v>
      </c>
      <c r="F84" s="1">
        <f>SUM(D84:E84)</f>
        <v>2998</v>
      </c>
      <c r="G84" s="1" t="s">
        <v>50</v>
      </c>
      <c r="H84" s="3">
        <v>2013</v>
      </c>
      <c r="K84" s="8">
        <f>E84/F84</f>
        <v>9.939959973315543E-2</v>
      </c>
    </row>
    <row r="85" spans="1:11" x14ac:dyDescent="0.15">
      <c r="A85" s="13" t="s">
        <v>83</v>
      </c>
      <c r="B85" s="1" t="s">
        <v>112</v>
      </c>
      <c r="D85" s="1">
        <v>3108</v>
      </c>
      <c r="E85" s="1">
        <v>410</v>
      </c>
      <c r="F85" s="1">
        <f>SUM(D85:E85)</f>
        <v>3518</v>
      </c>
      <c r="G85" s="1" t="s">
        <v>9</v>
      </c>
      <c r="H85" s="3">
        <v>2016</v>
      </c>
      <c r="K85" s="8">
        <f>E85/F85</f>
        <v>0.11654349061967027</v>
      </c>
    </row>
    <row r="86" spans="1:11" x14ac:dyDescent="0.15">
      <c r="A86" s="13" t="s">
        <v>108</v>
      </c>
      <c r="B86" s="1" t="s">
        <v>112</v>
      </c>
      <c r="D86" s="1">
        <v>3100</v>
      </c>
      <c r="E86" s="1">
        <v>410</v>
      </c>
      <c r="F86" s="1">
        <f>SUM(D86:E86)</f>
        <v>3510</v>
      </c>
      <c r="G86" s="1" t="s">
        <v>9</v>
      </c>
      <c r="H86" s="3">
        <v>2015</v>
      </c>
      <c r="K86" s="8">
        <f>E86/F86</f>
        <v>0.11680911680911681</v>
      </c>
    </row>
    <row r="87" spans="1:11" x14ac:dyDescent="0.15">
      <c r="A87" s="13" t="s">
        <v>108</v>
      </c>
      <c r="B87" s="1" t="s">
        <v>112</v>
      </c>
      <c r="D87" s="1">
        <v>1920</v>
      </c>
      <c r="E87" s="1">
        <v>274</v>
      </c>
      <c r="F87" s="1">
        <f>SUM(D87:E87)</f>
        <v>2194</v>
      </c>
      <c r="G87" s="1" t="s">
        <v>9</v>
      </c>
      <c r="H87" s="3">
        <v>2016</v>
      </c>
      <c r="K87" s="8">
        <f>E87/F87</f>
        <v>0.12488605287146765</v>
      </c>
    </row>
    <row r="88" spans="1:11" x14ac:dyDescent="0.15">
      <c r="A88" s="13" t="s">
        <v>108</v>
      </c>
      <c r="B88" s="1" t="s">
        <v>41</v>
      </c>
      <c r="C88" s="1" t="s">
        <v>17</v>
      </c>
      <c r="D88" s="1">
        <v>2730</v>
      </c>
      <c r="E88" s="1">
        <v>240</v>
      </c>
      <c r="F88" s="1">
        <v>2970</v>
      </c>
      <c r="G88" s="1" t="s">
        <v>173</v>
      </c>
      <c r="H88" s="3">
        <v>2011</v>
      </c>
      <c r="K88" s="8">
        <f>E88/F88</f>
        <v>8.0808080808080815E-2</v>
      </c>
    </row>
    <row r="89" spans="1:11" x14ac:dyDescent="0.15">
      <c r="A89" s="13" t="s">
        <v>108</v>
      </c>
      <c r="B89" s="1" t="s">
        <v>155</v>
      </c>
      <c r="C89" s="1" t="s">
        <v>147</v>
      </c>
      <c r="D89" s="1">
        <v>2820</v>
      </c>
      <c r="E89" s="1">
        <v>440</v>
      </c>
      <c r="F89" s="1">
        <f>SUM(D89:E89)</f>
        <v>3260</v>
      </c>
      <c r="G89" s="1" t="s">
        <v>166</v>
      </c>
      <c r="H89" s="3">
        <v>2008</v>
      </c>
      <c r="K89" s="8">
        <f>E89/F89</f>
        <v>0.13496932515337423</v>
      </c>
    </row>
    <row r="90" spans="1:11" x14ac:dyDescent="0.15">
      <c r="A90" s="13" t="s">
        <v>108</v>
      </c>
      <c r="B90" s="1" t="s">
        <v>155</v>
      </c>
      <c r="C90" s="1" t="s">
        <v>147</v>
      </c>
      <c r="D90" s="1">
        <v>2900</v>
      </c>
      <c r="E90" s="1">
        <v>360</v>
      </c>
      <c r="F90" s="1">
        <f>SUM(D90:E90)</f>
        <v>3260</v>
      </c>
      <c r="G90" s="1" t="s">
        <v>167</v>
      </c>
      <c r="H90" s="3">
        <v>2009</v>
      </c>
      <c r="K90" s="8">
        <f>E90/F90</f>
        <v>0.11042944785276074</v>
      </c>
    </row>
    <row r="91" spans="1:11" x14ac:dyDescent="0.15">
      <c r="A91" s="13" t="s">
        <v>108</v>
      </c>
      <c r="B91" s="1" t="s">
        <v>79</v>
      </c>
      <c r="C91" s="1" t="s">
        <v>29</v>
      </c>
      <c r="D91" s="1">
        <v>2660</v>
      </c>
      <c r="E91" s="1">
        <v>360</v>
      </c>
      <c r="F91" s="1">
        <f>SUM(D91:E91)</f>
        <v>3020</v>
      </c>
      <c r="G91" s="1" t="s">
        <v>9</v>
      </c>
      <c r="H91" s="3">
        <v>2015</v>
      </c>
      <c r="K91" s="8">
        <f>E91/F91</f>
        <v>0.11920529801324503</v>
      </c>
    </row>
    <row r="92" spans="1:11" x14ac:dyDescent="0.15">
      <c r="A92" s="13" t="s">
        <v>108</v>
      </c>
      <c r="B92" s="1" t="s">
        <v>79</v>
      </c>
      <c r="C92" s="1" t="s">
        <v>135</v>
      </c>
      <c r="D92" s="1">
        <v>2930</v>
      </c>
      <c r="E92" s="1">
        <v>320</v>
      </c>
      <c r="F92" s="1">
        <f>SUM(D92:E92)</f>
        <v>3250</v>
      </c>
      <c r="G92" s="1" t="s">
        <v>9</v>
      </c>
      <c r="H92" s="3">
        <v>2016</v>
      </c>
      <c r="K92" s="8">
        <f>E92/F92</f>
        <v>9.8461538461538461E-2</v>
      </c>
    </row>
    <row r="93" spans="1:11" x14ac:dyDescent="0.15">
      <c r="A93" s="17" t="s">
        <v>193</v>
      </c>
      <c r="B93" s="9" t="s">
        <v>126</v>
      </c>
      <c r="C93" s="9" t="s">
        <v>211</v>
      </c>
      <c r="D93" s="9">
        <v>2785</v>
      </c>
      <c r="E93" s="9">
        <v>465</v>
      </c>
      <c r="F93" s="9">
        <f>SUM(D93:E93)</f>
        <v>3250</v>
      </c>
      <c r="G93" s="9" t="s">
        <v>173</v>
      </c>
      <c r="H93" s="7">
        <v>2021</v>
      </c>
      <c r="K93" s="8">
        <f>E93/F93</f>
        <v>0.14307692307692307</v>
      </c>
    </row>
    <row r="94" spans="1:11" x14ac:dyDescent="0.15">
      <c r="A94" s="13" t="s">
        <v>108</v>
      </c>
      <c r="B94" s="1" t="s">
        <v>79</v>
      </c>
      <c r="C94" s="1" t="s">
        <v>27</v>
      </c>
      <c r="D94" s="1">
        <v>3170</v>
      </c>
      <c r="E94" s="1">
        <v>400</v>
      </c>
      <c r="F94" s="1">
        <f>SUM(D94:E94)</f>
        <v>3570</v>
      </c>
      <c r="G94" s="1" t="s">
        <v>9</v>
      </c>
      <c r="H94" s="3">
        <v>2015</v>
      </c>
      <c r="K94" s="8">
        <f>E94/F94</f>
        <v>0.11204481792717087</v>
      </c>
    </row>
    <row r="95" spans="1:11" x14ac:dyDescent="0.15">
      <c r="A95" s="13" t="s">
        <v>108</v>
      </c>
      <c r="B95" s="1" t="s">
        <v>187</v>
      </c>
      <c r="C95" s="1" t="s">
        <v>0</v>
      </c>
      <c r="D95" s="1">
        <v>2874</v>
      </c>
      <c r="E95" s="1">
        <v>446</v>
      </c>
      <c r="F95" s="1">
        <f>SUM(D95:E95)</f>
        <v>3320</v>
      </c>
      <c r="G95" s="1" t="s">
        <v>50</v>
      </c>
      <c r="H95" s="3">
        <v>2013</v>
      </c>
      <c r="K95" s="8">
        <f>E95/F95</f>
        <v>0.13433734939759037</v>
      </c>
    </row>
    <row r="96" spans="1:11" x14ac:dyDescent="0.15">
      <c r="A96" s="13" t="s">
        <v>108</v>
      </c>
      <c r="B96" s="1" t="s">
        <v>126</v>
      </c>
      <c r="C96" s="1" t="s">
        <v>127</v>
      </c>
      <c r="D96" s="1">
        <v>2680</v>
      </c>
      <c r="E96" s="1">
        <v>360</v>
      </c>
      <c r="F96" s="1">
        <f>SUM(D96:E96)</f>
        <v>3040</v>
      </c>
      <c r="G96" s="1" t="s">
        <v>166</v>
      </c>
      <c r="H96" s="3">
        <v>2009</v>
      </c>
      <c r="K96" s="8">
        <f>E96/F96</f>
        <v>0.11842105263157894</v>
      </c>
    </row>
    <row r="97" spans="1:11" x14ac:dyDescent="0.15">
      <c r="A97" s="13" t="s">
        <v>108</v>
      </c>
      <c r="B97" s="1" t="s">
        <v>126</v>
      </c>
      <c r="C97" s="1" t="s">
        <v>127</v>
      </c>
      <c r="D97" s="1">
        <v>2620</v>
      </c>
      <c r="E97" s="1">
        <v>420</v>
      </c>
      <c r="F97" s="1">
        <f>SUM(D97:E97)</f>
        <v>3040</v>
      </c>
      <c r="G97" s="1" t="s">
        <v>165</v>
      </c>
      <c r="H97" s="3">
        <v>2011</v>
      </c>
      <c r="K97" s="8">
        <f>E97/F97</f>
        <v>0.13815789473684212</v>
      </c>
    </row>
    <row r="98" spans="1:11" x14ac:dyDescent="0.15">
      <c r="A98" s="13" t="s">
        <v>108</v>
      </c>
      <c r="B98" s="1" t="s">
        <v>126</v>
      </c>
      <c r="C98" s="1" t="s">
        <v>127</v>
      </c>
      <c r="D98" s="1">
        <v>2760</v>
      </c>
      <c r="E98" s="1">
        <v>420</v>
      </c>
      <c r="F98" s="1">
        <f>SUM(D98:E98)</f>
        <v>3180</v>
      </c>
      <c r="G98" s="1" t="s">
        <v>166</v>
      </c>
      <c r="H98" s="3">
        <v>2011</v>
      </c>
      <c r="K98" s="8">
        <f>E98/F98</f>
        <v>0.13207547169811321</v>
      </c>
    </row>
    <row r="99" spans="1:11" x14ac:dyDescent="0.15">
      <c r="A99" s="13" t="s">
        <v>108</v>
      </c>
      <c r="B99" s="1" t="s">
        <v>126</v>
      </c>
      <c r="C99" s="1" t="s">
        <v>127</v>
      </c>
      <c r="D99" s="1">
        <v>2880</v>
      </c>
      <c r="E99" s="1">
        <v>360</v>
      </c>
      <c r="F99" s="1">
        <f>SUM(D99:E99)</f>
        <v>3240</v>
      </c>
      <c r="G99" s="1" t="s">
        <v>166</v>
      </c>
      <c r="H99" s="3">
        <v>2011</v>
      </c>
      <c r="K99" s="8">
        <f>E99/F99</f>
        <v>0.1111111111111111</v>
      </c>
    </row>
    <row r="100" spans="1:11" x14ac:dyDescent="0.15">
      <c r="A100" s="13" t="s">
        <v>108</v>
      </c>
      <c r="B100" s="1" t="s">
        <v>126</v>
      </c>
      <c r="C100" s="1" t="s">
        <v>127</v>
      </c>
      <c r="D100" s="1">
        <v>2980</v>
      </c>
      <c r="E100" s="1">
        <v>340</v>
      </c>
      <c r="F100" s="1">
        <f>SUM(D100:E100)</f>
        <v>3320</v>
      </c>
      <c r="G100" s="1" t="s">
        <v>166</v>
      </c>
      <c r="H100" s="3">
        <v>2011</v>
      </c>
      <c r="K100" s="8">
        <f>E100/F100</f>
        <v>0.10240963855421686</v>
      </c>
    </row>
    <row r="101" spans="1:11" x14ac:dyDescent="0.15">
      <c r="A101" s="13" t="s">
        <v>108</v>
      </c>
      <c r="B101" s="1" t="s">
        <v>126</v>
      </c>
      <c r="C101" s="1" t="s">
        <v>127</v>
      </c>
      <c r="D101" s="1">
        <v>2700</v>
      </c>
      <c r="E101" s="1">
        <v>420</v>
      </c>
      <c r="F101" s="1">
        <f>SUM(D101:E101)</f>
        <v>3120</v>
      </c>
      <c r="G101" s="1" t="s">
        <v>166</v>
      </c>
      <c r="H101" s="3">
        <v>2009</v>
      </c>
      <c r="K101" s="8">
        <f>E101/F101</f>
        <v>0.13461538461538461</v>
      </c>
    </row>
    <row r="102" spans="1:11" x14ac:dyDescent="0.15">
      <c r="A102" s="13" t="s">
        <v>108</v>
      </c>
      <c r="B102" s="1" t="s">
        <v>126</v>
      </c>
      <c r="C102" s="1" t="s">
        <v>127</v>
      </c>
      <c r="D102" s="1">
        <v>3000</v>
      </c>
      <c r="E102" s="1">
        <v>360</v>
      </c>
      <c r="F102" s="1">
        <f>SUM(D102:E102)</f>
        <v>3360</v>
      </c>
      <c r="G102" s="1" t="s">
        <v>166</v>
      </c>
      <c r="H102" s="3">
        <v>2009</v>
      </c>
      <c r="K102" s="8">
        <f>E102/F102</f>
        <v>0.10714285714285714</v>
      </c>
    </row>
    <row r="103" spans="1:11" x14ac:dyDescent="0.15">
      <c r="A103" s="13" t="s">
        <v>108</v>
      </c>
      <c r="B103" s="1" t="s">
        <v>79</v>
      </c>
      <c r="C103" s="1" t="s">
        <v>4</v>
      </c>
      <c r="D103" s="1">
        <v>3210</v>
      </c>
      <c r="E103" s="1">
        <v>420</v>
      </c>
      <c r="F103" s="1">
        <f>SUM(D103:E103)</f>
        <v>3630</v>
      </c>
      <c r="G103" s="1" t="s">
        <v>9</v>
      </c>
      <c r="H103" s="3">
        <v>2017</v>
      </c>
      <c r="K103" s="8">
        <f>E103/F103</f>
        <v>0.11570247933884298</v>
      </c>
    </row>
    <row r="104" spans="1:11" x14ac:dyDescent="0.15">
      <c r="A104" s="13" t="s">
        <v>108</v>
      </c>
      <c r="B104" s="1" t="s">
        <v>79</v>
      </c>
      <c r="C104" s="1" t="s">
        <v>80</v>
      </c>
      <c r="D104" s="1">
        <v>2320</v>
      </c>
      <c r="E104" s="1">
        <v>360</v>
      </c>
      <c r="F104" s="1">
        <f>SUM(D104:E104)</f>
        <v>2680</v>
      </c>
      <c r="G104" s="1" t="s">
        <v>9</v>
      </c>
      <c r="H104" s="3">
        <v>2015</v>
      </c>
      <c r="K104" s="8">
        <f>E104/F104</f>
        <v>0.13432835820895522</v>
      </c>
    </row>
    <row r="105" spans="1:11" x14ac:dyDescent="0.15">
      <c r="A105" s="13" t="s">
        <v>108</v>
      </c>
      <c r="B105" s="1" t="s">
        <v>126</v>
      </c>
      <c r="C105" s="1" t="s">
        <v>161</v>
      </c>
      <c r="D105" s="1">
        <v>2260</v>
      </c>
      <c r="E105" s="1">
        <v>480</v>
      </c>
      <c r="F105" s="1">
        <f>SUM(D105:E105)</f>
        <v>2740</v>
      </c>
      <c r="G105" s="1" t="s">
        <v>165</v>
      </c>
      <c r="H105" s="3">
        <v>2009</v>
      </c>
      <c r="K105" s="8">
        <f>E105/F105</f>
        <v>0.17518248175182483</v>
      </c>
    </row>
    <row r="106" spans="1:11" x14ac:dyDescent="0.15">
      <c r="A106" s="13" t="s">
        <v>108</v>
      </c>
      <c r="B106" s="1" t="s">
        <v>126</v>
      </c>
      <c r="C106" s="1" t="s">
        <v>161</v>
      </c>
      <c r="D106" s="1">
        <v>2860</v>
      </c>
      <c r="E106" s="1">
        <v>360</v>
      </c>
      <c r="F106" s="1">
        <f>SUM(D106:E106)</f>
        <v>3220</v>
      </c>
      <c r="G106" s="1" t="s">
        <v>166</v>
      </c>
      <c r="H106" s="3">
        <v>2009</v>
      </c>
      <c r="K106" s="8">
        <f>E106/F106</f>
        <v>0.11180124223602485</v>
      </c>
    </row>
    <row r="107" spans="1:11" x14ac:dyDescent="0.15">
      <c r="A107" s="13" t="s">
        <v>108</v>
      </c>
      <c r="B107" s="1" t="s">
        <v>126</v>
      </c>
      <c r="C107" s="1" t="s">
        <v>161</v>
      </c>
      <c r="D107" s="1">
        <v>2880</v>
      </c>
      <c r="E107" s="1">
        <v>420</v>
      </c>
      <c r="F107" s="1">
        <f>SUM(D107:E107)</f>
        <v>3300</v>
      </c>
      <c r="G107" s="1" t="s">
        <v>166</v>
      </c>
      <c r="H107" s="3">
        <v>2009</v>
      </c>
      <c r="K107" s="8">
        <f>E107/F107</f>
        <v>0.12727272727272726</v>
      </c>
    </row>
    <row r="108" spans="1:11" x14ac:dyDescent="0.15">
      <c r="A108" s="13" t="s">
        <v>108</v>
      </c>
      <c r="B108" s="1" t="s">
        <v>126</v>
      </c>
      <c r="C108" s="1" t="s">
        <v>161</v>
      </c>
      <c r="D108" s="1">
        <v>3100</v>
      </c>
      <c r="E108" s="1">
        <v>460</v>
      </c>
      <c r="F108" s="1">
        <f>SUM(D108:E108)</f>
        <v>3560</v>
      </c>
      <c r="G108" s="1" t="s">
        <v>165</v>
      </c>
      <c r="H108" s="3">
        <v>2010</v>
      </c>
      <c r="K108" s="8">
        <f>E108/F108</f>
        <v>0.12921348314606743</v>
      </c>
    </row>
    <row r="109" spans="1:11" x14ac:dyDescent="0.15">
      <c r="A109" s="13" t="s">
        <v>108</v>
      </c>
      <c r="B109" s="1" t="s">
        <v>126</v>
      </c>
      <c r="C109" s="1" t="s">
        <v>62</v>
      </c>
      <c r="D109" s="1">
        <v>2840</v>
      </c>
      <c r="E109" s="1">
        <v>460</v>
      </c>
      <c r="F109" s="1">
        <f>SUM(D109:E109)</f>
        <v>3300</v>
      </c>
      <c r="G109" s="1" t="s">
        <v>166</v>
      </c>
      <c r="H109" s="3">
        <v>2010</v>
      </c>
      <c r="K109" s="8">
        <f>E109/F109</f>
        <v>0.1393939393939394</v>
      </c>
    </row>
    <row r="110" spans="1:11" x14ac:dyDescent="0.15">
      <c r="A110" s="13" t="s">
        <v>108</v>
      </c>
      <c r="B110" s="1" t="s">
        <v>126</v>
      </c>
      <c r="C110" s="1" t="s">
        <v>62</v>
      </c>
      <c r="D110" s="1">
        <v>3000</v>
      </c>
      <c r="E110" s="1">
        <v>460</v>
      </c>
      <c r="F110" s="1">
        <f>SUM(D110:E110)</f>
        <v>3460</v>
      </c>
      <c r="G110" s="1" t="s">
        <v>166</v>
      </c>
      <c r="H110" s="3">
        <v>2010</v>
      </c>
      <c r="K110" s="8">
        <f>E110/F110</f>
        <v>0.13294797687861271</v>
      </c>
    </row>
    <row r="111" spans="1:11" x14ac:dyDescent="0.15">
      <c r="A111" s="13" t="s">
        <v>108</v>
      </c>
      <c r="B111" s="1" t="s">
        <v>126</v>
      </c>
      <c r="C111" s="1" t="s">
        <v>63</v>
      </c>
      <c r="D111" s="1">
        <v>3300</v>
      </c>
      <c r="E111" s="1">
        <v>660</v>
      </c>
      <c r="F111" s="1">
        <f>SUM(D111:E111)</f>
        <v>3960</v>
      </c>
      <c r="G111" s="1" t="s">
        <v>165</v>
      </c>
      <c r="H111" s="3">
        <v>2009</v>
      </c>
      <c r="K111" s="8">
        <f>E111/F111</f>
        <v>0.16666666666666666</v>
      </c>
    </row>
    <row r="112" spans="1:11" x14ac:dyDescent="0.15">
      <c r="A112" s="13" t="s">
        <v>108</v>
      </c>
      <c r="B112" s="1" t="s">
        <v>126</v>
      </c>
      <c r="C112" s="1" t="s">
        <v>161</v>
      </c>
      <c r="D112" s="1">
        <v>3140</v>
      </c>
      <c r="E112" s="1">
        <v>680</v>
      </c>
      <c r="F112" s="1">
        <f>SUM(D112:E112)</f>
        <v>3820</v>
      </c>
      <c r="G112" s="1" t="s">
        <v>166</v>
      </c>
      <c r="H112" s="3">
        <v>2008</v>
      </c>
      <c r="K112" s="8">
        <f>E112/F112</f>
        <v>0.17801047120418848</v>
      </c>
    </row>
    <row r="113" spans="1:11" x14ac:dyDescent="0.15">
      <c r="A113" s="16" t="s">
        <v>193</v>
      </c>
      <c r="B113" s="9" t="s">
        <v>126</v>
      </c>
      <c r="C113" s="9" t="s">
        <v>207</v>
      </c>
      <c r="D113" s="9">
        <v>2620</v>
      </c>
      <c r="E113" s="9">
        <v>340</v>
      </c>
      <c r="F113" s="9">
        <f>SUM(D113:E113)</f>
        <v>2960</v>
      </c>
      <c r="G113" s="9" t="s">
        <v>173</v>
      </c>
      <c r="H113" s="7">
        <v>2020</v>
      </c>
      <c r="J113" s="7">
        <v>2016</v>
      </c>
      <c r="K113" s="8">
        <f>E113/F113</f>
        <v>0.11486486486486487</v>
      </c>
    </row>
    <row r="114" spans="1:11" x14ac:dyDescent="0.15">
      <c r="A114" s="16" t="s">
        <v>193</v>
      </c>
      <c r="B114" s="9" t="s">
        <v>126</v>
      </c>
      <c r="C114" s="9" t="s">
        <v>207</v>
      </c>
      <c r="D114" s="9">
        <v>2920</v>
      </c>
      <c r="E114" s="9">
        <v>340</v>
      </c>
      <c r="F114" s="9">
        <f>SUM(D114:E114)</f>
        <v>3260</v>
      </c>
      <c r="G114" s="9" t="s">
        <v>173</v>
      </c>
      <c r="H114" s="7">
        <v>2022</v>
      </c>
      <c r="I114" s="9" t="s">
        <v>222</v>
      </c>
      <c r="J114" s="7">
        <v>2019</v>
      </c>
      <c r="K114" s="8">
        <f>E114/F114</f>
        <v>0.10429447852760736</v>
      </c>
    </row>
    <row r="115" spans="1:11" x14ac:dyDescent="0.15">
      <c r="A115" s="13" t="s">
        <v>108</v>
      </c>
      <c r="B115" s="1" t="s">
        <v>126</v>
      </c>
      <c r="C115" t="s">
        <v>140</v>
      </c>
      <c r="D115" s="1">
        <v>2660</v>
      </c>
      <c r="E115" s="1">
        <v>380</v>
      </c>
      <c r="F115" s="1">
        <f>SUM(D115:E115)</f>
        <v>3040</v>
      </c>
      <c r="G115" s="1" t="s">
        <v>166</v>
      </c>
      <c r="H115" s="3">
        <v>2010</v>
      </c>
      <c r="K115" s="8">
        <f>E115/F115</f>
        <v>0.125</v>
      </c>
    </row>
    <row r="116" spans="1:11" x14ac:dyDescent="0.15">
      <c r="A116" s="13" t="s">
        <v>108</v>
      </c>
      <c r="B116" s="1" t="s">
        <v>126</v>
      </c>
      <c r="C116" s="1" t="s">
        <v>140</v>
      </c>
      <c r="D116" s="1">
        <v>2740</v>
      </c>
      <c r="E116" s="1">
        <v>380</v>
      </c>
      <c r="F116" s="1">
        <f>SUM(D116:E116)</f>
        <v>3120</v>
      </c>
      <c r="G116" s="1" t="s">
        <v>166</v>
      </c>
      <c r="H116" s="3">
        <v>2010</v>
      </c>
      <c r="K116" s="8">
        <f>E116/F116</f>
        <v>0.12179487179487179</v>
      </c>
    </row>
    <row r="117" spans="1:11" x14ac:dyDescent="0.15">
      <c r="A117" s="13" t="s">
        <v>108</v>
      </c>
      <c r="B117" s="1" t="s">
        <v>126</v>
      </c>
      <c r="C117" s="1" t="s">
        <v>140</v>
      </c>
      <c r="D117" s="1">
        <v>2860</v>
      </c>
      <c r="E117" s="1">
        <v>390</v>
      </c>
      <c r="F117" s="1">
        <f>SUM(D117:E117)</f>
        <v>3250</v>
      </c>
      <c r="G117" s="1" t="s">
        <v>166</v>
      </c>
      <c r="H117" s="3">
        <v>2011</v>
      </c>
      <c r="K117" s="8">
        <f>E117/F117</f>
        <v>0.12</v>
      </c>
    </row>
    <row r="118" spans="1:11" x14ac:dyDescent="0.15">
      <c r="A118" s="13" t="s">
        <v>108</v>
      </c>
      <c r="B118" s="1" t="s">
        <v>126</v>
      </c>
      <c r="C118" s="1" t="s">
        <v>140</v>
      </c>
      <c r="D118" s="1">
        <v>3040</v>
      </c>
      <c r="E118" s="1">
        <v>310</v>
      </c>
      <c r="F118" s="1">
        <f>SUM(D118:E118)</f>
        <v>3350</v>
      </c>
      <c r="G118" s="1" t="s">
        <v>166</v>
      </c>
      <c r="H118" s="3">
        <v>2011</v>
      </c>
      <c r="K118" s="8">
        <f>E118/F118</f>
        <v>9.2537313432835819E-2</v>
      </c>
    </row>
    <row r="119" spans="1:11" x14ac:dyDescent="0.15">
      <c r="A119" s="13" t="s">
        <v>108</v>
      </c>
      <c r="B119" s="1" t="s">
        <v>126</v>
      </c>
      <c r="C119" s="1" t="s">
        <v>140</v>
      </c>
      <c r="D119" s="1">
        <v>2960</v>
      </c>
      <c r="E119" s="1">
        <v>400</v>
      </c>
      <c r="F119" s="1">
        <f>SUM(D119:E119)</f>
        <v>3360</v>
      </c>
      <c r="G119" s="1" t="s">
        <v>166</v>
      </c>
      <c r="H119" s="3">
        <v>2009</v>
      </c>
      <c r="K119" s="8">
        <f>E119/F119</f>
        <v>0.11904761904761904</v>
      </c>
    </row>
    <row r="120" spans="1:11" x14ac:dyDescent="0.15">
      <c r="A120" s="13" t="s">
        <v>108</v>
      </c>
      <c r="B120" s="1" t="s">
        <v>126</v>
      </c>
      <c r="C120" s="1" t="s">
        <v>140</v>
      </c>
      <c r="D120" s="1">
        <v>3020</v>
      </c>
      <c r="E120" s="1">
        <v>380</v>
      </c>
      <c r="F120" s="1">
        <f>SUM(D120:E120)</f>
        <v>3400</v>
      </c>
      <c r="G120" s="1" t="s">
        <v>165</v>
      </c>
      <c r="H120" s="3">
        <v>2010</v>
      </c>
      <c r="K120" s="8">
        <f>E120/F120</f>
        <v>0.11176470588235295</v>
      </c>
    </row>
    <row r="121" spans="1:11" x14ac:dyDescent="0.15">
      <c r="A121" s="13" t="s">
        <v>108</v>
      </c>
      <c r="B121" s="1" t="s">
        <v>126</v>
      </c>
      <c r="C121" s="1" t="s">
        <v>140</v>
      </c>
      <c r="D121" s="1">
        <v>2960</v>
      </c>
      <c r="E121" s="1">
        <v>440</v>
      </c>
      <c r="F121" s="1">
        <f>SUM(D121:E121)</f>
        <v>3400</v>
      </c>
      <c r="G121" s="1" t="s">
        <v>165</v>
      </c>
      <c r="H121" s="3">
        <v>2009</v>
      </c>
      <c r="K121" s="8">
        <f>E121/F121</f>
        <v>0.12941176470588237</v>
      </c>
    </row>
    <row r="122" spans="1:11" x14ac:dyDescent="0.15">
      <c r="A122" s="13" t="s">
        <v>108</v>
      </c>
      <c r="B122" s="1" t="s">
        <v>126</v>
      </c>
      <c r="C122" s="1" t="s">
        <v>140</v>
      </c>
      <c r="D122" s="1">
        <v>2980</v>
      </c>
      <c r="E122" s="1">
        <v>450</v>
      </c>
      <c r="F122" s="1">
        <f>SUM(D122:E122)</f>
        <v>3430</v>
      </c>
      <c r="G122" s="1" t="s">
        <v>166</v>
      </c>
      <c r="H122" s="3">
        <v>2011</v>
      </c>
      <c r="K122" s="8">
        <f>E122/F122</f>
        <v>0.13119533527696792</v>
      </c>
    </row>
    <row r="123" spans="1:11" x14ac:dyDescent="0.15">
      <c r="A123" s="13" t="s">
        <v>108</v>
      </c>
      <c r="B123" s="1" t="s">
        <v>126</v>
      </c>
      <c r="C123" s="1" t="s">
        <v>140</v>
      </c>
      <c r="D123" s="1">
        <v>2960</v>
      </c>
      <c r="E123" s="1">
        <v>470</v>
      </c>
      <c r="F123" s="1">
        <f>SUM(D123:E123)</f>
        <v>3430</v>
      </c>
      <c r="G123" s="1" t="s">
        <v>166</v>
      </c>
      <c r="H123" s="3">
        <v>2011</v>
      </c>
      <c r="K123" s="8">
        <f>E123/F123</f>
        <v>0.13702623906705538</v>
      </c>
    </row>
    <row r="124" spans="1:11" x14ac:dyDescent="0.15">
      <c r="A124" s="13" t="s">
        <v>108</v>
      </c>
      <c r="B124" s="1" t="s">
        <v>126</v>
      </c>
      <c r="C124" s="1" t="s">
        <v>140</v>
      </c>
      <c r="D124" s="1">
        <v>3140</v>
      </c>
      <c r="E124" s="1">
        <v>360</v>
      </c>
      <c r="F124" s="1">
        <f>SUM(D124:E124)</f>
        <v>3500</v>
      </c>
      <c r="G124" s="1" t="s">
        <v>166</v>
      </c>
      <c r="H124" s="3">
        <v>2009</v>
      </c>
      <c r="K124" s="8">
        <f>E124/F124</f>
        <v>0.10285714285714286</v>
      </c>
    </row>
    <row r="125" spans="1:11" x14ac:dyDescent="0.15">
      <c r="A125" s="13" t="s">
        <v>108</v>
      </c>
      <c r="B125" s="1" t="s">
        <v>126</v>
      </c>
      <c r="C125" s="1" t="s">
        <v>140</v>
      </c>
      <c r="D125" s="1">
        <v>3000</v>
      </c>
      <c r="E125" s="1">
        <v>520</v>
      </c>
      <c r="F125" s="1">
        <f>SUM(D125:E125)</f>
        <v>3520</v>
      </c>
      <c r="G125" s="1" t="s">
        <v>165</v>
      </c>
      <c r="H125" s="3">
        <v>2010</v>
      </c>
      <c r="K125" s="8">
        <f>E125/F125</f>
        <v>0.14772727272727273</v>
      </c>
    </row>
    <row r="126" spans="1:11" x14ac:dyDescent="0.15">
      <c r="A126" s="13" t="s">
        <v>108</v>
      </c>
      <c r="B126" s="1" t="s">
        <v>126</v>
      </c>
      <c r="C126" s="1" t="s">
        <v>140</v>
      </c>
      <c r="D126" s="1">
        <v>2260</v>
      </c>
      <c r="E126" s="1">
        <v>560</v>
      </c>
      <c r="F126" s="1">
        <f>SUM(D126:E126)</f>
        <v>2820</v>
      </c>
      <c r="G126" s="1" t="s">
        <v>166</v>
      </c>
      <c r="H126" s="3">
        <v>2008</v>
      </c>
      <c r="K126" s="8">
        <f>E126/F126</f>
        <v>0.19858156028368795</v>
      </c>
    </row>
    <row r="127" spans="1:11" x14ac:dyDescent="0.15">
      <c r="A127" s="13" t="s">
        <v>108</v>
      </c>
      <c r="B127" s="1" t="s">
        <v>126</v>
      </c>
      <c r="C127" s="1" t="s">
        <v>140</v>
      </c>
      <c r="D127" s="1">
        <v>2560</v>
      </c>
      <c r="E127" s="1">
        <v>380</v>
      </c>
      <c r="F127" s="1">
        <f>SUM(D127:E127)</f>
        <v>2940</v>
      </c>
      <c r="G127" s="1" t="s">
        <v>166</v>
      </c>
      <c r="H127" s="3">
        <v>2008</v>
      </c>
      <c r="K127" s="8">
        <f>E127/F127</f>
        <v>0.12925170068027211</v>
      </c>
    </row>
    <row r="128" spans="1:11" x14ac:dyDescent="0.15">
      <c r="A128" s="13" t="s">
        <v>108</v>
      </c>
      <c r="B128" s="1" t="s">
        <v>126</v>
      </c>
      <c r="C128" s="1" t="s">
        <v>140</v>
      </c>
      <c r="D128" s="1">
        <v>2980</v>
      </c>
      <c r="E128" s="1">
        <v>300</v>
      </c>
      <c r="F128" s="1">
        <f>SUM(D128:E128)</f>
        <v>3280</v>
      </c>
      <c r="G128" s="1" t="s">
        <v>166</v>
      </c>
      <c r="H128" s="3">
        <v>2008</v>
      </c>
      <c r="K128" s="8">
        <f>E128/F128</f>
        <v>9.1463414634146339E-2</v>
      </c>
    </row>
    <row r="129" spans="1:11" x14ac:dyDescent="0.15">
      <c r="A129" s="13" t="s">
        <v>108</v>
      </c>
      <c r="B129" s="1" t="s">
        <v>126</v>
      </c>
      <c r="C129" s="1" t="s">
        <v>140</v>
      </c>
      <c r="D129" s="1">
        <v>2900</v>
      </c>
      <c r="E129" s="1">
        <v>400</v>
      </c>
      <c r="F129" s="1">
        <f>SUM(D129:E129)</f>
        <v>3300</v>
      </c>
      <c r="G129" s="1" t="s">
        <v>166</v>
      </c>
      <c r="H129" s="3">
        <v>2008</v>
      </c>
      <c r="K129" s="8">
        <f>E129/F129</f>
        <v>0.12121212121212122</v>
      </c>
    </row>
    <row r="130" spans="1:11" x14ac:dyDescent="0.15">
      <c r="A130" s="13" t="s">
        <v>108</v>
      </c>
      <c r="B130" s="1" t="s">
        <v>126</v>
      </c>
      <c r="C130" s="1" t="s">
        <v>140</v>
      </c>
      <c r="D130" s="1">
        <v>3000</v>
      </c>
      <c r="E130" s="1">
        <v>360</v>
      </c>
      <c r="F130" s="1">
        <f>SUM(D130:E130)</f>
        <v>3360</v>
      </c>
      <c r="G130" s="1" t="s">
        <v>166</v>
      </c>
      <c r="H130" s="3">
        <v>2008</v>
      </c>
      <c r="K130" s="8">
        <f>E130/F130</f>
        <v>0.10714285714285714</v>
      </c>
    </row>
    <row r="131" spans="1:11" x14ac:dyDescent="0.15">
      <c r="A131" s="13" t="s">
        <v>108</v>
      </c>
      <c r="B131" s="1" t="s">
        <v>79</v>
      </c>
      <c r="C131" s="1" t="s">
        <v>35</v>
      </c>
      <c r="D131" s="1">
        <v>3200</v>
      </c>
      <c r="E131" s="1">
        <v>420</v>
      </c>
      <c r="F131" s="1">
        <f>SUM(D131:E131)</f>
        <v>3620</v>
      </c>
      <c r="G131" s="1" t="s">
        <v>9</v>
      </c>
      <c r="H131" s="3">
        <v>2016</v>
      </c>
      <c r="I131" t="s">
        <v>34</v>
      </c>
      <c r="K131" s="8">
        <f>E131/F131</f>
        <v>0.11602209944751381</v>
      </c>
    </row>
    <row r="132" spans="1:11" x14ac:dyDescent="0.15">
      <c r="A132" s="13" t="s">
        <v>108</v>
      </c>
      <c r="B132" s="1" t="s">
        <v>153</v>
      </c>
      <c r="D132" s="1">
        <v>2380</v>
      </c>
      <c r="E132" s="1">
        <v>230</v>
      </c>
      <c r="F132" s="1">
        <f>SUM(D132:E132)</f>
        <v>2610</v>
      </c>
      <c r="G132" s="1" t="s">
        <v>9</v>
      </c>
      <c r="H132" s="3">
        <v>2015</v>
      </c>
      <c r="K132" s="8">
        <f>E132/F132</f>
        <v>8.8122605363984668E-2</v>
      </c>
    </row>
    <row r="133" spans="1:11" x14ac:dyDescent="0.15">
      <c r="A133" s="13" t="s">
        <v>108</v>
      </c>
      <c r="B133" s="1" t="s">
        <v>153</v>
      </c>
      <c r="D133" s="1">
        <v>2360</v>
      </c>
      <c r="E133" s="1">
        <v>200</v>
      </c>
      <c r="F133" s="1">
        <f>SUM(D133:E133)</f>
        <v>2560</v>
      </c>
      <c r="G133" s="1" t="s">
        <v>8</v>
      </c>
      <c r="H133" s="3">
        <v>2015</v>
      </c>
      <c r="K133" s="8">
        <f>E133/F133</f>
        <v>7.8125E-2</v>
      </c>
    </row>
    <row r="134" spans="1:11" x14ac:dyDescent="0.15">
      <c r="A134" s="13" t="s">
        <v>108</v>
      </c>
      <c r="B134" s="1" t="s">
        <v>153</v>
      </c>
      <c r="D134" s="1">
        <v>2230</v>
      </c>
      <c r="E134" s="1">
        <v>240</v>
      </c>
      <c r="F134" s="1">
        <f>SUM(D134:E134)</f>
        <v>2470</v>
      </c>
      <c r="G134" s="1" t="s">
        <v>50</v>
      </c>
      <c r="H134" s="3">
        <v>2015</v>
      </c>
      <c r="K134" s="8">
        <f>E134/F134</f>
        <v>9.7165991902834009E-2</v>
      </c>
    </row>
    <row r="135" spans="1:11" x14ac:dyDescent="0.15">
      <c r="A135" s="13" t="s">
        <v>108</v>
      </c>
      <c r="B135" s="1" t="s">
        <v>153</v>
      </c>
      <c r="D135" s="1">
        <v>1565</v>
      </c>
      <c r="E135" s="1">
        <v>220</v>
      </c>
      <c r="F135" s="1">
        <f>SUM(D135:E135)</f>
        <v>1785</v>
      </c>
      <c r="G135" s="1" t="s">
        <v>9</v>
      </c>
      <c r="H135" s="3">
        <v>2015</v>
      </c>
      <c r="K135" s="8">
        <f>E135/F135</f>
        <v>0.12324929971988796</v>
      </c>
    </row>
    <row r="136" spans="1:11" x14ac:dyDescent="0.15">
      <c r="A136" s="13" t="s">
        <v>108</v>
      </c>
      <c r="B136" s="1" t="s">
        <v>7</v>
      </c>
      <c r="C136" s="1" t="s">
        <v>117</v>
      </c>
      <c r="D136" s="1">
        <v>2440</v>
      </c>
      <c r="E136" s="1">
        <v>280</v>
      </c>
      <c r="F136" s="1">
        <f>SUM(D136:E136)</f>
        <v>2720</v>
      </c>
      <c r="G136" s="1" t="s">
        <v>9</v>
      </c>
      <c r="H136" s="3">
        <v>2018</v>
      </c>
      <c r="I136" t="s">
        <v>118</v>
      </c>
      <c r="K136" s="8">
        <f>E136/F136</f>
        <v>0.10294117647058823</v>
      </c>
    </row>
    <row r="137" spans="1:11" x14ac:dyDescent="0.15">
      <c r="A137" s="13" t="s">
        <v>108</v>
      </c>
      <c r="B137" s="1" t="s">
        <v>148</v>
      </c>
      <c r="C137" t="s">
        <v>151</v>
      </c>
      <c r="D137" s="1">
        <v>2670</v>
      </c>
      <c r="E137" s="1">
        <v>340</v>
      </c>
      <c r="F137" s="1">
        <f>SUM(D137:E137)</f>
        <v>3010</v>
      </c>
      <c r="G137" s="1" t="s">
        <v>50</v>
      </c>
      <c r="H137" s="3">
        <v>2012</v>
      </c>
      <c r="K137" s="8">
        <f>E137/F137</f>
        <v>0.11295681063122924</v>
      </c>
    </row>
    <row r="138" spans="1:11" x14ac:dyDescent="0.15">
      <c r="A138" s="13" t="s">
        <v>108</v>
      </c>
      <c r="B138" s="1" t="s">
        <v>146</v>
      </c>
      <c r="C138" s="1" t="s">
        <v>71</v>
      </c>
      <c r="D138" s="1">
        <v>2820</v>
      </c>
      <c r="E138" s="1">
        <v>300</v>
      </c>
      <c r="F138" s="1">
        <f>SUM(D138:E138)</f>
        <v>3120</v>
      </c>
      <c r="G138" s="1" t="s">
        <v>50</v>
      </c>
      <c r="H138" s="3">
        <v>2013</v>
      </c>
      <c r="K138" s="8">
        <f>E138/F138</f>
        <v>9.6153846153846159E-2</v>
      </c>
    </row>
    <row r="139" spans="1:11" x14ac:dyDescent="0.15">
      <c r="A139" s="13" t="s">
        <v>108</v>
      </c>
      <c r="B139" s="1" t="s">
        <v>42</v>
      </c>
      <c r="C139" s="1" t="s">
        <v>128</v>
      </c>
      <c r="D139" s="1">
        <v>2560</v>
      </c>
      <c r="E139" s="1">
        <v>320</v>
      </c>
      <c r="F139" s="1">
        <f>SUM(D139:E139)</f>
        <v>2880</v>
      </c>
      <c r="G139" s="1" t="s">
        <v>166</v>
      </c>
      <c r="H139" s="3">
        <v>2011</v>
      </c>
      <c r="K139" s="8">
        <f>E139/F139</f>
        <v>0.1111111111111111</v>
      </c>
    </row>
    <row r="140" spans="1:11" x14ac:dyDescent="0.15">
      <c r="A140" s="13" t="s">
        <v>108</v>
      </c>
      <c r="B140" s="1" t="s">
        <v>42</v>
      </c>
      <c r="C140" s="1" t="s">
        <v>128</v>
      </c>
      <c r="D140" s="1">
        <v>2560</v>
      </c>
      <c r="E140" s="1">
        <v>380</v>
      </c>
      <c r="F140" s="1">
        <f>SUM(D140:E140)</f>
        <v>2940</v>
      </c>
      <c r="G140" s="1" t="s">
        <v>166</v>
      </c>
      <c r="H140" s="3">
        <v>2010</v>
      </c>
      <c r="K140" s="8">
        <f>E140/F140</f>
        <v>0.12925170068027211</v>
      </c>
    </row>
    <row r="141" spans="1:11" x14ac:dyDescent="0.15">
      <c r="A141" s="13" t="s">
        <v>108</v>
      </c>
      <c r="B141" s="1" t="s">
        <v>42</v>
      </c>
      <c r="C141" s="1" t="s">
        <v>128</v>
      </c>
      <c r="D141" s="1">
        <v>3020</v>
      </c>
      <c r="E141" s="1">
        <v>320</v>
      </c>
      <c r="F141" s="1">
        <f>SUM(D141:E141)</f>
        <v>3340</v>
      </c>
      <c r="G141" s="1" t="s">
        <v>166</v>
      </c>
      <c r="H141" s="3">
        <v>2010</v>
      </c>
      <c r="K141" s="8">
        <f>E141/F141</f>
        <v>9.580838323353294E-2</v>
      </c>
    </row>
    <row r="142" spans="1:11" x14ac:dyDescent="0.15">
      <c r="A142" s="13" t="s">
        <v>108</v>
      </c>
      <c r="B142" s="1" t="s">
        <v>42</v>
      </c>
      <c r="C142" s="1" t="s">
        <v>128</v>
      </c>
      <c r="D142" s="1">
        <v>2340</v>
      </c>
      <c r="E142" s="1">
        <v>320</v>
      </c>
      <c r="F142" s="1">
        <f>SUM(D142:E142)</f>
        <v>2660</v>
      </c>
      <c r="G142" s="1" t="s">
        <v>166</v>
      </c>
      <c r="H142" s="3">
        <v>2009</v>
      </c>
      <c r="K142" s="8">
        <f>E142/F142</f>
        <v>0.12030075187969924</v>
      </c>
    </row>
    <row r="143" spans="1:11" x14ac:dyDescent="0.15">
      <c r="A143" s="13" t="s">
        <v>108</v>
      </c>
      <c r="B143" s="1" t="s">
        <v>42</v>
      </c>
      <c r="C143" s="1" t="s">
        <v>151</v>
      </c>
      <c r="D143" s="1">
        <v>2500</v>
      </c>
      <c r="E143" s="1">
        <v>340</v>
      </c>
      <c r="F143" s="1">
        <f>SUM(D143:E143)</f>
        <v>2840</v>
      </c>
      <c r="G143" s="1" t="s">
        <v>166</v>
      </c>
      <c r="H143" s="3">
        <v>2010</v>
      </c>
      <c r="K143" s="8">
        <f>E143/F143</f>
        <v>0.11971830985915492</v>
      </c>
    </row>
    <row r="144" spans="1:11" x14ac:dyDescent="0.15">
      <c r="A144" s="13" t="s">
        <v>108</v>
      </c>
      <c r="B144" s="1" t="s">
        <v>42</v>
      </c>
      <c r="C144" s="1" t="s">
        <v>128</v>
      </c>
      <c r="D144" s="1">
        <v>2500</v>
      </c>
      <c r="E144" s="1">
        <v>500</v>
      </c>
      <c r="F144" s="1">
        <f>SUM(D144:E144)</f>
        <v>3000</v>
      </c>
      <c r="G144" s="1" t="s">
        <v>166</v>
      </c>
      <c r="H144" s="3">
        <v>2008</v>
      </c>
      <c r="K144" s="8">
        <f>E144/F144</f>
        <v>0.16666666666666666</v>
      </c>
    </row>
    <row r="145" spans="1:11" x14ac:dyDescent="0.15">
      <c r="A145" s="16" t="s">
        <v>193</v>
      </c>
      <c r="B145" s="9" t="s">
        <v>199</v>
      </c>
      <c r="C145" s="9" t="s">
        <v>200</v>
      </c>
      <c r="D145" s="9">
        <v>2685</v>
      </c>
      <c r="E145" s="9">
        <v>305</v>
      </c>
      <c r="F145" s="9">
        <f>SUM(D145:E145)</f>
        <v>2990</v>
      </c>
      <c r="G145" s="9" t="s">
        <v>173</v>
      </c>
      <c r="H145" s="12">
        <v>2019</v>
      </c>
      <c r="I145" s="9" t="s">
        <v>201</v>
      </c>
      <c r="J145" s="7">
        <v>2018</v>
      </c>
      <c r="K145" s="8">
        <f>E145/F145</f>
        <v>0.1020066889632107</v>
      </c>
    </row>
    <row r="146" spans="1:11" x14ac:dyDescent="0.15">
      <c r="A146" s="13" t="s">
        <v>108</v>
      </c>
      <c r="B146" s="1" t="s">
        <v>87</v>
      </c>
      <c r="C146" s="1" t="s">
        <v>88</v>
      </c>
      <c r="D146" s="1">
        <v>3560</v>
      </c>
      <c r="E146" s="1">
        <v>340</v>
      </c>
      <c r="F146" s="1">
        <f>SUM(D146:E146)</f>
        <v>3900</v>
      </c>
      <c r="G146" s="1" t="s">
        <v>166</v>
      </c>
      <c r="H146" s="3">
        <v>2008</v>
      </c>
      <c r="K146" s="8">
        <f>E146/F146</f>
        <v>8.7179487179487175E-2</v>
      </c>
    </row>
    <row r="147" spans="1:11" x14ac:dyDescent="0.15">
      <c r="A147" s="13" t="s">
        <v>55</v>
      </c>
      <c r="B147" s="1" t="s">
        <v>56</v>
      </c>
      <c r="C147" s="1" t="s">
        <v>57</v>
      </c>
      <c r="D147" s="1">
        <v>3262</v>
      </c>
      <c r="E147" s="1">
        <v>440</v>
      </c>
      <c r="F147" s="1">
        <f>SUM(D147:E147)</f>
        <v>3702</v>
      </c>
      <c r="G147" s="1" t="s">
        <v>50</v>
      </c>
      <c r="H147" s="3">
        <v>2016</v>
      </c>
      <c r="I147" t="s">
        <v>58</v>
      </c>
      <c r="J147" s="7">
        <v>2015</v>
      </c>
      <c r="K147" s="8">
        <f>E147/F147</f>
        <v>0.11885467314964884</v>
      </c>
    </row>
    <row r="148" spans="1:11" x14ac:dyDescent="0.15">
      <c r="A148" s="13" t="s">
        <v>180</v>
      </c>
      <c r="B148" s="9" t="s">
        <v>175</v>
      </c>
      <c r="C148" t="s">
        <v>176</v>
      </c>
      <c r="D148" s="1">
        <v>3060</v>
      </c>
      <c r="E148" s="1">
        <v>340</v>
      </c>
      <c r="F148" s="1">
        <f>SUM(D148:E148)</f>
        <v>3400</v>
      </c>
      <c r="G148" s="1" t="s">
        <v>178</v>
      </c>
      <c r="H148" s="3">
        <v>2011</v>
      </c>
      <c r="K148" s="8">
        <f>E148/F148</f>
        <v>0.1</v>
      </c>
    </row>
    <row r="149" spans="1:11" x14ac:dyDescent="0.15">
      <c r="A149" s="13" t="s">
        <v>99</v>
      </c>
      <c r="B149" s="1" t="s">
        <v>181</v>
      </c>
      <c r="C149" s="1" t="s">
        <v>6</v>
      </c>
      <c r="D149" s="1">
        <v>2420</v>
      </c>
      <c r="E149" s="1">
        <v>320</v>
      </c>
      <c r="F149" s="1">
        <f>SUM(D149:E149)</f>
        <v>2740</v>
      </c>
      <c r="G149" s="1" t="s">
        <v>166</v>
      </c>
      <c r="H149" s="3">
        <v>2011</v>
      </c>
      <c r="K149" s="8">
        <f>E149/F149</f>
        <v>0.11678832116788321</v>
      </c>
    </row>
    <row r="150" spans="1:11" x14ac:dyDescent="0.15">
      <c r="A150" s="13" t="s">
        <v>99</v>
      </c>
      <c r="B150" s="1" t="s">
        <v>42</v>
      </c>
      <c r="C150" s="26">
        <v>19</v>
      </c>
      <c r="D150" s="1">
        <v>2920</v>
      </c>
      <c r="E150" s="1">
        <v>220</v>
      </c>
      <c r="F150" s="1">
        <f>SUM(D150:E150)</f>
        <v>3140</v>
      </c>
      <c r="G150" s="1" t="s">
        <v>166</v>
      </c>
      <c r="H150" s="3">
        <v>2010</v>
      </c>
      <c r="K150" s="8">
        <f>E150/F150</f>
        <v>7.0063694267515922E-2</v>
      </c>
    </row>
    <row r="151" spans="1:11" x14ac:dyDescent="0.15">
      <c r="A151" s="13" t="s">
        <v>99</v>
      </c>
      <c r="B151" s="1" t="s">
        <v>42</v>
      </c>
      <c r="C151" s="26">
        <v>19</v>
      </c>
      <c r="D151" s="1">
        <v>3305</v>
      </c>
      <c r="E151" s="1">
        <v>450</v>
      </c>
      <c r="F151" s="1">
        <f>SUM(D151:E151)</f>
        <v>3755</v>
      </c>
      <c r="G151" s="1" t="s">
        <v>173</v>
      </c>
      <c r="H151" s="3">
        <v>2011</v>
      </c>
      <c r="K151" s="8">
        <f>E151/F151</f>
        <v>0.11984021304926765</v>
      </c>
    </row>
    <row r="152" spans="1:11" x14ac:dyDescent="0.15">
      <c r="A152" s="13" t="s">
        <v>99</v>
      </c>
      <c r="B152" s="1" t="s">
        <v>42</v>
      </c>
      <c r="C152" s="26">
        <v>19</v>
      </c>
      <c r="D152" s="1">
        <v>3440</v>
      </c>
      <c r="E152" s="1">
        <v>360</v>
      </c>
      <c r="F152" s="1">
        <f>SUM(D152:E152)</f>
        <v>3800</v>
      </c>
      <c r="G152" s="1" t="s">
        <v>166</v>
      </c>
      <c r="H152" s="3">
        <v>2010</v>
      </c>
      <c r="K152" s="8">
        <f>E152/F152</f>
        <v>9.4736842105263161E-2</v>
      </c>
    </row>
    <row r="153" spans="1:11" x14ac:dyDescent="0.15">
      <c r="A153" s="13" t="s">
        <v>99</v>
      </c>
      <c r="B153" s="1" t="s">
        <v>42</v>
      </c>
      <c r="C153" s="26">
        <v>19</v>
      </c>
      <c r="D153" s="1">
        <v>3620</v>
      </c>
      <c r="E153" s="1">
        <v>240</v>
      </c>
      <c r="F153" s="1">
        <f>SUM(D153:E153)</f>
        <v>3860</v>
      </c>
      <c r="G153" s="1" t="s">
        <v>166</v>
      </c>
      <c r="H153" s="3">
        <v>2010</v>
      </c>
      <c r="K153" s="8">
        <f>E153/F153</f>
        <v>6.2176165803108807E-2</v>
      </c>
    </row>
    <row r="154" spans="1:11" x14ac:dyDescent="0.15">
      <c r="A154" s="13" t="s">
        <v>99</v>
      </c>
      <c r="B154" s="1" t="s">
        <v>42</v>
      </c>
      <c r="C154" s="26">
        <v>19</v>
      </c>
      <c r="D154" s="1">
        <v>3740</v>
      </c>
      <c r="E154" s="1">
        <v>240</v>
      </c>
      <c r="F154" s="1">
        <f>SUM(D154:E154)</f>
        <v>3980</v>
      </c>
      <c r="G154" s="1" t="s">
        <v>166</v>
      </c>
      <c r="H154" s="3">
        <v>2010</v>
      </c>
      <c r="K154" s="8">
        <f>E154/F154</f>
        <v>6.030150753768844E-2</v>
      </c>
    </row>
    <row r="155" spans="1:11" x14ac:dyDescent="0.15">
      <c r="A155" s="13" t="s">
        <v>152</v>
      </c>
      <c r="B155" s="1" t="s">
        <v>7</v>
      </c>
      <c r="C155" s="26">
        <v>19</v>
      </c>
      <c r="D155" s="1">
        <v>3250</v>
      </c>
      <c r="E155" s="1">
        <v>350</v>
      </c>
      <c r="F155" s="1">
        <f>SUM(D155:E155)</f>
        <v>3600</v>
      </c>
      <c r="G155" s="1" t="s">
        <v>9</v>
      </c>
      <c r="H155" s="3">
        <v>2014</v>
      </c>
      <c r="K155" s="8">
        <f>E155/F155</f>
        <v>9.7222222222222224E-2</v>
      </c>
    </row>
    <row r="156" spans="1:11" x14ac:dyDescent="0.15">
      <c r="A156" s="13" t="s">
        <v>152</v>
      </c>
      <c r="B156" s="1" t="s">
        <v>7</v>
      </c>
      <c r="C156" s="26">
        <v>19</v>
      </c>
      <c r="D156" s="1">
        <v>3220</v>
      </c>
      <c r="E156" s="1">
        <v>480</v>
      </c>
      <c r="F156" s="1">
        <f>SUM(D156:E156)</f>
        <v>3700</v>
      </c>
      <c r="G156" s="1" t="s">
        <v>9</v>
      </c>
      <c r="H156" s="3">
        <v>2014</v>
      </c>
      <c r="K156" s="8">
        <f>E156/F156</f>
        <v>0.12972972972972974</v>
      </c>
    </row>
    <row r="157" spans="1:11" x14ac:dyDescent="0.15">
      <c r="A157" s="13" t="s">
        <v>99</v>
      </c>
      <c r="B157" s="1" t="s">
        <v>42</v>
      </c>
      <c r="C157" s="26">
        <v>19</v>
      </c>
      <c r="D157" s="1">
        <v>2670</v>
      </c>
      <c r="E157" s="1">
        <v>460</v>
      </c>
      <c r="F157" s="1">
        <f>SUM(D157:E157)</f>
        <v>3130</v>
      </c>
      <c r="G157" s="1" t="s">
        <v>173</v>
      </c>
      <c r="H157" s="3">
        <v>2011</v>
      </c>
      <c r="K157" s="8">
        <f>E157/F157</f>
        <v>0.14696485623003194</v>
      </c>
    </row>
    <row r="158" spans="1:11" x14ac:dyDescent="0.15">
      <c r="A158" s="13" t="s">
        <v>152</v>
      </c>
      <c r="B158" s="1" t="s">
        <v>7</v>
      </c>
      <c r="C158" s="26">
        <v>19</v>
      </c>
      <c r="D158" s="1">
        <v>3750</v>
      </c>
      <c r="E158" s="1">
        <v>390</v>
      </c>
      <c r="F158" s="1">
        <f>SUM(D158:E158)</f>
        <v>4140</v>
      </c>
      <c r="G158" s="1" t="s">
        <v>131</v>
      </c>
      <c r="H158" s="3">
        <v>2015</v>
      </c>
      <c r="K158" s="8">
        <f>E158/F158</f>
        <v>9.420289855072464E-2</v>
      </c>
    </row>
    <row r="159" spans="1:11" x14ac:dyDescent="0.15">
      <c r="A159" s="13" t="s">
        <v>152</v>
      </c>
      <c r="B159" s="1" t="s">
        <v>7</v>
      </c>
      <c r="C159" s="26">
        <v>19</v>
      </c>
      <c r="D159" s="1">
        <v>3360</v>
      </c>
      <c r="E159" s="1">
        <v>390</v>
      </c>
      <c r="F159" s="1">
        <f>SUM(D159:E159)</f>
        <v>3750</v>
      </c>
      <c r="G159" s="1" t="s">
        <v>9</v>
      </c>
      <c r="H159" s="3">
        <v>2015</v>
      </c>
      <c r="K159" s="8">
        <f>E159/F159</f>
        <v>0.104</v>
      </c>
    </row>
    <row r="160" spans="1:11" x14ac:dyDescent="0.15">
      <c r="A160" s="13" t="s">
        <v>152</v>
      </c>
      <c r="B160" s="1" t="s">
        <v>7</v>
      </c>
      <c r="C160" s="26">
        <v>19</v>
      </c>
      <c r="D160" s="1">
        <v>3230</v>
      </c>
      <c r="E160" s="1">
        <v>450</v>
      </c>
      <c r="F160" s="1">
        <f>SUM(D160:E160)</f>
        <v>3680</v>
      </c>
      <c r="G160" s="1" t="s">
        <v>9</v>
      </c>
      <c r="H160" s="3">
        <v>2016</v>
      </c>
      <c r="K160" s="8">
        <f>E160/F160</f>
        <v>0.12228260869565218</v>
      </c>
    </row>
    <row r="161" spans="1:11" x14ac:dyDescent="0.15">
      <c r="A161" s="17" t="s">
        <v>69</v>
      </c>
      <c r="B161" s="1" t="s">
        <v>148</v>
      </c>
      <c r="C161" s="26">
        <v>19</v>
      </c>
      <c r="D161" s="1">
        <v>3280</v>
      </c>
      <c r="E161" s="1">
        <v>440</v>
      </c>
      <c r="F161" s="1">
        <f>SUM(D161:E161)</f>
        <v>3720</v>
      </c>
      <c r="G161" s="1" t="s">
        <v>9</v>
      </c>
      <c r="H161" s="3">
        <v>2018</v>
      </c>
      <c r="I161" t="s">
        <v>70</v>
      </c>
      <c r="J161" s="7">
        <v>2013</v>
      </c>
      <c r="K161" s="8">
        <f>E161/F161</f>
        <v>0.11827956989247312</v>
      </c>
    </row>
    <row r="162" spans="1:11" x14ac:dyDescent="0.15">
      <c r="A162" s="13" t="s">
        <v>99</v>
      </c>
      <c r="B162" s="1" t="s">
        <v>42</v>
      </c>
      <c r="C162" s="26">
        <v>19</v>
      </c>
      <c r="D162" s="1">
        <v>3340</v>
      </c>
      <c r="E162" s="1">
        <v>410</v>
      </c>
      <c r="F162" s="1">
        <f>SUM(D162:E162)</f>
        <v>3750</v>
      </c>
      <c r="G162" s="9" t="s">
        <v>173</v>
      </c>
      <c r="H162" s="3">
        <v>2019</v>
      </c>
      <c r="I162" s="1" t="s">
        <v>190</v>
      </c>
      <c r="J162" s="7">
        <v>2010</v>
      </c>
      <c r="K162" s="8">
        <f>E162/F162</f>
        <v>0.10933333333333334</v>
      </c>
    </row>
    <row r="163" spans="1:11" x14ac:dyDescent="0.15">
      <c r="A163" s="16" t="s">
        <v>99</v>
      </c>
      <c r="B163" s="9" t="s">
        <v>42</v>
      </c>
      <c r="C163" s="26">
        <v>19</v>
      </c>
      <c r="D163" s="9">
        <v>3270</v>
      </c>
      <c r="E163" s="9">
        <v>430</v>
      </c>
      <c r="F163" s="9">
        <f>SUM(D163:E163)</f>
        <v>3700</v>
      </c>
      <c r="G163" s="9" t="s">
        <v>173</v>
      </c>
      <c r="H163" s="7">
        <v>2021</v>
      </c>
      <c r="J163" s="7">
        <v>2013</v>
      </c>
      <c r="K163" s="8">
        <f>E163/F163</f>
        <v>0.11621621621621622</v>
      </c>
    </row>
    <row r="164" spans="1:11" x14ac:dyDescent="0.15">
      <c r="A164" s="16" t="s">
        <v>99</v>
      </c>
      <c r="B164" s="9" t="s">
        <v>42</v>
      </c>
      <c r="C164" s="26">
        <v>19</v>
      </c>
      <c r="D164" s="9">
        <v>3640</v>
      </c>
      <c r="E164" s="9">
        <v>400</v>
      </c>
      <c r="F164" s="9">
        <f>SUM(D164:E164)</f>
        <v>4040</v>
      </c>
      <c r="G164" s="9" t="s">
        <v>173</v>
      </c>
      <c r="H164" s="7">
        <v>2021</v>
      </c>
      <c r="I164" s="9" t="s">
        <v>206</v>
      </c>
      <c r="J164" s="7">
        <v>2021</v>
      </c>
      <c r="K164" s="8">
        <f>E164/F164</f>
        <v>9.9009900990099015E-2</v>
      </c>
    </row>
    <row r="165" spans="1:11" x14ac:dyDescent="0.15">
      <c r="A165" s="17" t="s">
        <v>99</v>
      </c>
      <c r="B165" s="9" t="s">
        <v>42</v>
      </c>
      <c r="C165" s="26">
        <v>19</v>
      </c>
      <c r="D165" s="9">
        <v>3320</v>
      </c>
      <c r="E165" s="9">
        <v>400</v>
      </c>
      <c r="F165" s="9">
        <f>SUM(D165:E165)</f>
        <v>3720</v>
      </c>
      <c r="G165" s="9" t="s">
        <v>173</v>
      </c>
      <c r="H165" s="7">
        <v>2021</v>
      </c>
      <c r="J165" s="7">
        <v>2020</v>
      </c>
      <c r="K165" s="8">
        <f>E165/F165</f>
        <v>0.10752688172043011</v>
      </c>
    </row>
    <row r="166" spans="1:11" x14ac:dyDescent="0.15">
      <c r="A166" s="13" t="s">
        <v>162</v>
      </c>
      <c r="B166" s="1" t="s">
        <v>7</v>
      </c>
      <c r="C166" s="25">
        <v>19</v>
      </c>
      <c r="D166" s="1">
        <v>3220</v>
      </c>
      <c r="E166" s="1">
        <v>520</v>
      </c>
      <c r="F166" s="1">
        <f>SUM(D166:E166)</f>
        <v>3740</v>
      </c>
      <c r="G166" s="1" t="s">
        <v>9</v>
      </c>
      <c r="H166" s="3">
        <v>2017</v>
      </c>
      <c r="I166" t="s">
        <v>94</v>
      </c>
      <c r="K166" s="8">
        <f>E166/F166</f>
        <v>0.13903743315508021</v>
      </c>
    </row>
    <row r="167" spans="1:11" x14ac:dyDescent="0.15">
      <c r="A167" s="13" t="s">
        <v>31</v>
      </c>
      <c r="B167" s="1" t="s">
        <v>7</v>
      </c>
      <c r="C167" s="25">
        <v>19</v>
      </c>
      <c r="D167" s="1">
        <v>3014</v>
      </c>
      <c r="E167" s="1">
        <v>330</v>
      </c>
      <c r="F167" s="1">
        <f>SUM(D167:E167)</f>
        <v>3344</v>
      </c>
      <c r="G167" s="1" t="s">
        <v>9</v>
      </c>
      <c r="H167" s="3">
        <v>2017</v>
      </c>
      <c r="I167" t="s">
        <v>94</v>
      </c>
      <c r="K167" s="8">
        <f>E167/F167</f>
        <v>9.8684210526315791E-2</v>
      </c>
    </row>
    <row r="168" spans="1:11" x14ac:dyDescent="0.15">
      <c r="A168" s="17" t="s">
        <v>156</v>
      </c>
      <c r="B168" s="1" t="s">
        <v>7</v>
      </c>
      <c r="C168" s="25">
        <v>19</v>
      </c>
      <c r="D168" s="1">
        <v>3750</v>
      </c>
      <c r="E168" s="1">
        <v>650</v>
      </c>
      <c r="F168" s="1">
        <f>SUM(D168:E168)</f>
        <v>4400</v>
      </c>
      <c r="G168" s="1" t="s">
        <v>50</v>
      </c>
      <c r="H168" s="3">
        <v>2018</v>
      </c>
      <c r="I168" t="s">
        <v>94</v>
      </c>
      <c r="K168" s="8">
        <f>E168/F168</f>
        <v>0.14772727272727273</v>
      </c>
    </row>
    <row r="169" spans="1:11" x14ac:dyDescent="0.15">
      <c r="A169" s="17" t="s">
        <v>1</v>
      </c>
      <c r="B169" s="1" t="s">
        <v>7</v>
      </c>
      <c r="C169" s="25">
        <v>19</v>
      </c>
      <c r="D169" s="1">
        <v>3920</v>
      </c>
      <c r="E169" s="1">
        <v>480</v>
      </c>
      <c r="F169" s="1">
        <f>SUM(D169:E169)</f>
        <v>4400</v>
      </c>
      <c r="G169" s="1" t="s">
        <v>9</v>
      </c>
      <c r="H169" s="3">
        <v>2019</v>
      </c>
      <c r="I169" t="s">
        <v>94</v>
      </c>
      <c r="K169" s="8">
        <f>E169/F169</f>
        <v>0.10909090909090909</v>
      </c>
    </row>
    <row r="170" spans="1:11" x14ac:dyDescent="0.15">
      <c r="A170" s="13" t="s">
        <v>99</v>
      </c>
      <c r="B170" s="1" t="s">
        <v>42</v>
      </c>
      <c r="C170" t="s">
        <v>115</v>
      </c>
      <c r="D170" s="1">
        <v>2860</v>
      </c>
      <c r="E170" s="1">
        <v>780</v>
      </c>
      <c r="F170" s="1">
        <f>SUM(D170:E170)</f>
        <v>3640</v>
      </c>
      <c r="G170" s="1" t="s">
        <v>173</v>
      </c>
      <c r="H170" s="3">
        <v>2011</v>
      </c>
      <c r="K170" s="8">
        <f>E170/F170</f>
        <v>0.21428571428571427</v>
      </c>
    </row>
    <row r="171" spans="1:11" x14ac:dyDescent="0.15">
      <c r="A171" s="13" t="s">
        <v>99</v>
      </c>
      <c r="B171" s="1" t="s">
        <v>42</v>
      </c>
      <c r="C171" s="1" t="s">
        <v>115</v>
      </c>
      <c r="D171" s="1">
        <v>3220</v>
      </c>
      <c r="E171" s="1">
        <v>680</v>
      </c>
      <c r="F171" s="1">
        <f>SUM(D171:E171)</f>
        <v>3900</v>
      </c>
      <c r="G171" s="1" t="s">
        <v>166</v>
      </c>
      <c r="H171" s="3">
        <v>2010</v>
      </c>
      <c r="K171" s="8">
        <f>E171/F171</f>
        <v>0.17435897435897435</v>
      </c>
    </row>
    <row r="172" spans="1:11" x14ac:dyDescent="0.15">
      <c r="A172" s="13" t="s">
        <v>1</v>
      </c>
      <c r="B172" s="1" t="s">
        <v>146</v>
      </c>
      <c r="C172" s="1" t="s">
        <v>115</v>
      </c>
      <c r="D172" s="1">
        <v>2620</v>
      </c>
      <c r="E172" s="1">
        <v>720</v>
      </c>
      <c r="F172" s="1">
        <f>SUM(D172:E172)</f>
        <v>3340</v>
      </c>
      <c r="G172" s="1" t="s">
        <v>50</v>
      </c>
      <c r="H172" s="3">
        <v>2013</v>
      </c>
      <c r="K172" s="8">
        <f>E172/F172</f>
        <v>0.21556886227544911</v>
      </c>
    </row>
    <row r="173" spans="1:11" x14ac:dyDescent="0.15">
      <c r="A173" s="13" t="s">
        <v>152</v>
      </c>
      <c r="B173" s="1" t="s">
        <v>7</v>
      </c>
      <c r="C173" s="1" t="s">
        <v>185</v>
      </c>
      <c r="D173" s="1">
        <v>3250</v>
      </c>
      <c r="E173" s="1">
        <v>750</v>
      </c>
      <c r="F173" s="1">
        <f>SUM(D173:E173)</f>
        <v>4000</v>
      </c>
      <c r="G173" s="1" t="s">
        <v>9</v>
      </c>
      <c r="H173" s="3">
        <v>2014</v>
      </c>
      <c r="K173" s="8">
        <f>E173/F173</f>
        <v>0.1875</v>
      </c>
    </row>
    <row r="174" spans="1:11" x14ac:dyDescent="0.15">
      <c r="A174" s="13" t="s">
        <v>99</v>
      </c>
      <c r="B174" s="1" t="s">
        <v>95</v>
      </c>
      <c r="C174" t="s">
        <v>103</v>
      </c>
      <c r="D174" s="1">
        <v>2420</v>
      </c>
      <c r="E174" s="1">
        <v>480</v>
      </c>
      <c r="F174" s="1">
        <f>SUM(D174:E174)</f>
        <v>2900</v>
      </c>
      <c r="G174" s="1" t="s">
        <v>166</v>
      </c>
      <c r="H174" s="3">
        <v>2010</v>
      </c>
      <c r="K174" s="8">
        <f>E174/F174</f>
        <v>0.16551724137931034</v>
      </c>
    </row>
    <row r="175" spans="1:11" x14ac:dyDescent="0.15">
      <c r="A175" s="13" t="s">
        <v>99</v>
      </c>
      <c r="B175" s="1" t="s">
        <v>95</v>
      </c>
      <c r="C175" s="1" t="s">
        <v>103</v>
      </c>
      <c r="D175" s="1">
        <v>2640</v>
      </c>
      <c r="E175" s="1">
        <v>680</v>
      </c>
      <c r="F175" s="1">
        <f>SUM(D175:E175)</f>
        <v>3320</v>
      </c>
      <c r="G175" s="1" t="s">
        <v>166</v>
      </c>
      <c r="H175" s="3">
        <v>2009</v>
      </c>
      <c r="K175" s="8">
        <f>E175/F175</f>
        <v>0.20481927710843373</v>
      </c>
    </row>
    <row r="176" spans="1:11" x14ac:dyDescent="0.15">
      <c r="A176" s="13" t="s">
        <v>99</v>
      </c>
      <c r="B176" s="1" t="s">
        <v>95</v>
      </c>
      <c r="C176" s="1" t="s">
        <v>103</v>
      </c>
      <c r="D176" s="1">
        <v>2780</v>
      </c>
      <c r="E176" s="1">
        <v>580</v>
      </c>
      <c r="F176" s="1">
        <f>SUM(D176:E176)</f>
        <v>3360</v>
      </c>
      <c r="G176" s="1" t="s">
        <v>165</v>
      </c>
      <c r="H176" s="3">
        <v>2010</v>
      </c>
      <c r="K176" s="8">
        <f>E176/F176</f>
        <v>0.17261904761904762</v>
      </c>
    </row>
    <row r="177" spans="1:11" x14ac:dyDescent="0.15">
      <c r="A177" s="13" t="s">
        <v>99</v>
      </c>
      <c r="B177" s="1" t="s">
        <v>95</v>
      </c>
      <c r="C177" s="1" t="s">
        <v>103</v>
      </c>
      <c r="D177" s="1">
        <v>2720</v>
      </c>
      <c r="E177" s="1">
        <v>700</v>
      </c>
      <c r="F177" s="1">
        <f>SUM(D177:E177)</f>
        <v>3420</v>
      </c>
      <c r="G177" s="1" t="s">
        <v>166</v>
      </c>
      <c r="H177" s="3">
        <v>2010</v>
      </c>
      <c r="K177" s="8">
        <f>E177/F177</f>
        <v>0.2046783625730994</v>
      </c>
    </row>
    <row r="178" spans="1:11" x14ac:dyDescent="0.15">
      <c r="A178" s="13" t="s">
        <v>99</v>
      </c>
      <c r="B178" s="1" t="s">
        <v>95</v>
      </c>
      <c r="C178" s="1" t="s">
        <v>103</v>
      </c>
      <c r="D178" s="1">
        <v>3000</v>
      </c>
      <c r="E178" s="1">
        <v>580</v>
      </c>
      <c r="F178" s="1">
        <f>SUM(D178:E178)</f>
        <v>3580</v>
      </c>
      <c r="G178" s="1" t="s">
        <v>166</v>
      </c>
      <c r="H178" s="3">
        <v>2009</v>
      </c>
      <c r="K178" s="8">
        <f>E178/F178</f>
        <v>0.16201117318435754</v>
      </c>
    </row>
    <row r="179" spans="1:11" x14ac:dyDescent="0.15">
      <c r="A179" s="13" t="s">
        <v>99</v>
      </c>
      <c r="B179" s="1" t="s">
        <v>95</v>
      </c>
      <c r="C179" s="1" t="s">
        <v>103</v>
      </c>
      <c r="D179" s="1">
        <v>3300</v>
      </c>
      <c r="E179" s="1">
        <v>560</v>
      </c>
      <c r="F179" s="1">
        <f>SUM(D179:E179)</f>
        <v>3860</v>
      </c>
      <c r="G179" s="1" t="s">
        <v>166</v>
      </c>
      <c r="H179" s="3">
        <v>2011</v>
      </c>
      <c r="K179" s="8">
        <f>E179/F179</f>
        <v>0.14507772020725387</v>
      </c>
    </row>
    <row r="180" spans="1:11" x14ac:dyDescent="0.15">
      <c r="A180" s="13" t="s">
        <v>98</v>
      </c>
      <c r="B180" s="1" t="s">
        <v>141</v>
      </c>
      <c r="C180" s="1" t="s">
        <v>103</v>
      </c>
      <c r="D180" s="1">
        <v>3600</v>
      </c>
      <c r="E180" s="1">
        <v>1060</v>
      </c>
      <c r="F180" s="1">
        <f>SUM(D180:E180)</f>
        <v>4660</v>
      </c>
      <c r="G180" s="1" t="s">
        <v>165</v>
      </c>
      <c r="H180" s="3">
        <v>2009</v>
      </c>
      <c r="K180" s="8">
        <f>E180/F180</f>
        <v>0.22746781115879827</v>
      </c>
    </row>
    <row r="181" spans="1:11" x14ac:dyDescent="0.15">
      <c r="A181" s="13" t="s">
        <v>98</v>
      </c>
      <c r="B181" s="1" t="s">
        <v>141</v>
      </c>
      <c r="C181" s="1" t="s">
        <v>103</v>
      </c>
      <c r="D181" s="1">
        <v>3780</v>
      </c>
      <c r="E181" s="1">
        <v>1000</v>
      </c>
      <c r="F181" s="1">
        <f>SUM(D181:E181)</f>
        <v>4780</v>
      </c>
      <c r="G181" s="1" t="s">
        <v>166</v>
      </c>
      <c r="H181" s="3">
        <v>2010</v>
      </c>
      <c r="K181" s="8">
        <f>E181/F181</f>
        <v>0.20920502092050208</v>
      </c>
    </row>
    <row r="182" spans="1:11" x14ac:dyDescent="0.15">
      <c r="A182" s="13" t="s">
        <v>98</v>
      </c>
      <c r="B182" s="1" t="s">
        <v>141</v>
      </c>
      <c r="C182" s="1" t="s">
        <v>103</v>
      </c>
      <c r="D182" s="1">
        <v>4420</v>
      </c>
      <c r="E182" s="1">
        <v>640</v>
      </c>
      <c r="F182" s="1">
        <f>SUM(D182:E182)</f>
        <v>5060</v>
      </c>
      <c r="G182" s="1" t="s">
        <v>166</v>
      </c>
      <c r="H182" s="3">
        <v>2009</v>
      </c>
      <c r="K182" s="8">
        <f>E182/F182</f>
        <v>0.12648221343873517</v>
      </c>
    </row>
    <row r="183" spans="1:11" x14ac:dyDescent="0.15">
      <c r="A183" s="13" t="s">
        <v>98</v>
      </c>
      <c r="B183" s="1" t="s">
        <v>163</v>
      </c>
      <c r="C183" s="1" t="s">
        <v>103</v>
      </c>
      <c r="D183" s="1">
        <v>2820</v>
      </c>
      <c r="E183" s="1">
        <v>520</v>
      </c>
      <c r="F183" s="1">
        <f>SUM(D183:E183)</f>
        <v>3340</v>
      </c>
      <c r="G183" s="1" t="s">
        <v>166</v>
      </c>
      <c r="H183" s="3">
        <v>2010</v>
      </c>
      <c r="K183" s="8">
        <f>E183/F183</f>
        <v>0.15568862275449102</v>
      </c>
    </row>
    <row r="184" spans="1:11" x14ac:dyDescent="0.15">
      <c r="A184" s="16" t="s">
        <v>202</v>
      </c>
      <c r="B184" s="1" t="s">
        <v>112</v>
      </c>
      <c r="C184" s="1" t="s">
        <v>84</v>
      </c>
      <c r="D184" s="1">
        <v>4820</v>
      </c>
      <c r="E184" s="1">
        <v>540</v>
      </c>
      <c r="F184" s="1">
        <f>SUM(D184:E184)</f>
        <v>5360</v>
      </c>
      <c r="G184" s="1" t="s">
        <v>9</v>
      </c>
      <c r="H184" s="3">
        <v>2019</v>
      </c>
      <c r="I184" t="s">
        <v>85</v>
      </c>
      <c r="J184" s="7">
        <v>2018</v>
      </c>
      <c r="K184" s="8">
        <f>E184/F184</f>
        <v>0.10074626865671642</v>
      </c>
    </row>
    <row r="185" spans="1:11" x14ac:dyDescent="0.15">
      <c r="A185" s="17" t="s">
        <v>202</v>
      </c>
      <c r="B185" s="9" t="s">
        <v>141</v>
      </c>
      <c r="C185" s="9" t="s">
        <v>227</v>
      </c>
      <c r="D185" s="9">
        <v>5500</v>
      </c>
      <c r="E185" s="9">
        <v>520</v>
      </c>
      <c r="F185" s="9">
        <f>SUM(D185:E185)</f>
        <v>6020</v>
      </c>
      <c r="G185" s="9" t="s">
        <v>173</v>
      </c>
      <c r="H185" s="7">
        <v>2022</v>
      </c>
      <c r="J185" s="7">
        <v>2018</v>
      </c>
      <c r="K185" s="8">
        <f>E185/F185</f>
        <v>8.6378737541528236E-2</v>
      </c>
    </row>
    <row r="186" spans="1:11" x14ac:dyDescent="0.15">
      <c r="A186" s="13" t="s">
        <v>3</v>
      </c>
      <c r="B186" s="1" t="s">
        <v>141</v>
      </c>
      <c r="C186" s="1" t="s">
        <v>154</v>
      </c>
      <c r="D186" s="1">
        <v>5200</v>
      </c>
      <c r="E186" s="1">
        <v>1160</v>
      </c>
      <c r="F186" s="1">
        <f>SUM(D186:E186)</f>
        <v>6360</v>
      </c>
      <c r="G186" s="1" t="s">
        <v>166</v>
      </c>
      <c r="H186" s="3">
        <v>2008</v>
      </c>
      <c r="K186" s="8">
        <f>E186/F186</f>
        <v>0.18238993710691823</v>
      </c>
    </row>
    <row r="187" spans="1:11" x14ac:dyDescent="0.15">
      <c r="A187" s="16" t="s">
        <v>202</v>
      </c>
      <c r="B187" s="9" t="s">
        <v>42</v>
      </c>
      <c r="C187" s="9" t="s">
        <v>216</v>
      </c>
      <c r="D187" s="9">
        <v>4400</v>
      </c>
      <c r="E187" s="9">
        <v>500</v>
      </c>
      <c r="F187" s="9">
        <f>SUM(D187:E187)</f>
        <v>4900</v>
      </c>
      <c r="G187" s="9" t="s">
        <v>173</v>
      </c>
      <c r="H187" s="7">
        <v>2021</v>
      </c>
      <c r="I187" s="9" t="s">
        <v>217</v>
      </c>
      <c r="J187" s="7">
        <v>2017</v>
      </c>
      <c r="K187" s="8">
        <f>E187/F187</f>
        <v>0.10204081632653061</v>
      </c>
    </row>
    <row r="188" spans="1:11" x14ac:dyDescent="0.15">
      <c r="A188" s="13" t="s">
        <v>3</v>
      </c>
      <c r="B188" s="1" t="s">
        <v>146</v>
      </c>
      <c r="C188" s="9" t="s">
        <v>216</v>
      </c>
      <c r="D188" s="1">
        <v>3360</v>
      </c>
      <c r="E188" s="1">
        <v>380</v>
      </c>
      <c r="F188" s="1">
        <f>SUM(D188:E188)</f>
        <v>3740</v>
      </c>
      <c r="G188" s="1" t="s">
        <v>50</v>
      </c>
      <c r="H188" s="3">
        <v>2013</v>
      </c>
      <c r="K188" s="8">
        <f>E188/F188</f>
        <v>0.10160427807486631</v>
      </c>
    </row>
    <row r="189" spans="1:11" x14ac:dyDescent="0.15">
      <c r="A189" s="13" t="s">
        <v>3</v>
      </c>
      <c r="B189" s="1" t="s">
        <v>146</v>
      </c>
      <c r="C189" s="9" t="s">
        <v>216</v>
      </c>
      <c r="D189" s="1">
        <v>3200</v>
      </c>
      <c r="E189" s="1">
        <v>460</v>
      </c>
      <c r="F189" s="1">
        <f>SUM(D189:E189)</f>
        <v>3660</v>
      </c>
      <c r="G189" s="1" t="s">
        <v>50</v>
      </c>
      <c r="H189" s="3">
        <v>2013</v>
      </c>
      <c r="K189" s="8">
        <f>E189/F189</f>
        <v>0.12568306010928962</v>
      </c>
    </row>
    <row r="190" spans="1:11" x14ac:dyDescent="0.15">
      <c r="A190" s="13" t="s">
        <v>3</v>
      </c>
      <c r="B190" s="1" t="s">
        <v>146</v>
      </c>
      <c r="C190" s="9" t="s">
        <v>216</v>
      </c>
      <c r="D190" s="1">
        <v>3220</v>
      </c>
      <c r="E190" s="1">
        <v>380</v>
      </c>
      <c r="F190" s="1">
        <f>SUM(D190:E190)</f>
        <v>3600</v>
      </c>
      <c r="G190" s="1" t="s">
        <v>50</v>
      </c>
      <c r="H190" s="3">
        <v>2014</v>
      </c>
      <c r="I190" t="s">
        <v>30</v>
      </c>
      <c r="K190" s="8">
        <f>E190/F190</f>
        <v>0.10555555555555556</v>
      </c>
    </row>
    <row r="191" spans="1:11" x14ac:dyDescent="0.15">
      <c r="A191" s="13" t="s">
        <v>3</v>
      </c>
      <c r="B191" s="1" t="s">
        <v>7</v>
      </c>
      <c r="C191" s="9" t="s">
        <v>216</v>
      </c>
      <c r="D191" s="1">
        <v>3776</v>
      </c>
      <c r="E191" s="1">
        <v>450</v>
      </c>
      <c r="F191" s="1">
        <f>SUM(D191:E191)</f>
        <v>4226</v>
      </c>
      <c r="G191" s="1" t="s">
        <v>9</v>
      </c>
      <c r="H191" s="3">
        <v>2014</v>
      </c>
      <c r="K191" s="8">
        <f>E191/F191</f>
        <v>0.10648367250354945</v>
      </c>
    </row>
    <row r="192" spans="1:11" x14ac:dyDescent="0.15">
      <c r="A192" s="13" t="s">
        <v>3</v>
      </c>
      <c r="B192" s="1" t="s">
        <v>7</v>
      </c>
      <c r="C192" s="9" t="s">
        <v>216</v>
      </c>
      <c r="D192" s="1">
        <v>3800</v>
      </c>
      <c r="E192" s="1">
        <v>500</v>
      </c>
      <c r="F192" s="1">
        <f>SUM(D192:E192)</f>
        <v>4300</v>
      </c>
      <c r="G192" s="1" t="s">
        <v>9</v>
      </c>
      <c r="H192" s="3">
        <v>2014</v>
      </c>
      <c r="K192" s="8">
        <f>E192/F192</f>
        <v>0.11627906976744186</v>
      </c>
    </row>
    <row r="193" spans="1:11" x14ac:dyDescent="0.15">
      <c r="A193" s="13" t="s">
        <v>138</v>
      </c>
      <c r="B193" s="1" t="s">
        <v>7</v>
      </c>
      <c r="C193" s="9" t="s">
        <v>216</v>
      </c>
      <c r="D193" s="1">
        <v>3733</v>
      </c>
      <c r="E193" s="1">
        <v>500</v>
      </c>
      <c r="F193" s="1">
        <f>SUM(D193:E193)</f>
        <v>4233</v>
      </c>
      <c r="G193" s="1" t="s">
        <v>9</v>
      </c>
      <c r="H193" s="3">
        <v>2015</v>
      </c>
      <c r="K193" s="8">
        <f>E193/F193</f>
        <v>0.11811953697141507</v>
      </c>
    </row>
    <row r="194" spans="1:11" x14ac:dyDescent="0.15">
      <c r="A194" s="13" t="s">
        <v>138</v>
      </c>
      <c r="B194" s="1" t="s">
        <v>7</v>
      </c>
      <c r="C194" s="9" t="s">
        <v>216</v>
      </c>
      <c r="D194" s="1">
        <v>3881</v>
      </c>
      <c r="E194" s="1">
        <v>450</v>
      </c>
      <c r="F194" s="1">
        <f>SUM(D194:E194)</f>
        <v>4331</v>
      </c>
      <c r="G194" s="1" t="s">
        <v>9</v>
      </c>
      <c r="H194" s="3">
        <v>2015</v>
      </c>
      <c r="I194" t="s">
        <v>139</v>
      </c>
      <c r="K194" s="8">
        <f>E194/F194</f>
        <v>0.10390210113137843</v>
      </c>
    </row>
    <row r="195" spans="1:11" x14ac:dyDescent="0.15">
      <c r="A195" s="13" t="s">
        <v>138</v>
      </c>
      <c r="B195" s="1" t="s">
        <v>7</v>
      </c>
      <c r="C195" s="9" t="s">
        <v>216</v>
      </c>
      <c r="D195" s="1">
        <v>3600</v>
      </c>
      <c r="E195" s="1">
        <v>500</v>
      </c>
      <c r="F195" s="1">
        <f>SUM(D195:E195)</f>
        <v>4100</v>
      </c>
      <c r="G195" s="1" t="s">
        <v>9</v>
      </c>
      <c r="H195" s="3">
        <v>2016</v>
      </c>
      <c r="K195" s="8">
        <f>E195/F195</f>
        <v>0.12195121951219512</v>
      </c>
    </row>
    <row r="196" spans="1:11" x14ac:dyDescent="0.15">
      <c r="A196" s="13" t="s">
        <v>177</v>
      </c>
      <c r="B196" s="1" t="s">
        <v>7</v>
      </c>
      <c r="C196" s="9" t="s">
        <v>216</v>
      </c>
      <c r="D196" s="1">
        <v>3965</v>
      </c>
      <c r="E196" s="1">
        <v>475</v>
      </c>
      <c r="F196" s="1">
        <f>SUM(D196:E196)</f>
        <v>4440</v>
      </c>
      <c r="G196" s="1" t="s">
        <v>9</v>
      </c>
      <c r="H196" s="3">
        <v>2017</v>
      </c>
      <c r="K196" s="8">
        <f>E196/F196</f>
        <v>0.10698198198198199</v>
      </c>
    </row>
    <row r="197" spans="1:11" x14ac:dyDescent="0.15">
      <c r="A197" s="17" t="s">
        <v>3</v>
      </c>
      <c r="B197" s="1" t="s">
        <v>7</v>
      </c>
      <c r="C197" s="9" t="s">
        <v>216</v>
      </c>
      <c r="D197" s="1">
        <v>3940</v>
      </c>
      <c r="E197" s="1">
        <v>440</v>
      </c>
      <c r="F197" s="1">
        <f>SUM(D197:E197)</f>
        <v>4380</v>
      </c>
      <c r="G197" s="1" t="s">
        <v>9</v>
      </c>
      <c r="H197" s="3">
        <v>2017</v>
      </c>
      <c r="I197" t="s">
        <v>189</v>
      </c>
      <c r="J197" s="7">
        <v>2015</v>
      </c>
      <c r="K197" s="8">
        <f>E197/F197</f>
        <v>0.1004566210045662</v>
      </c>
    </row>
    <row r="198" spans="1:11" x14ac:dyDescent="0.15">
      <c r="A198" s="13" t="s">
        <v>138</v>
      </c>
      <c r="B198" s="1" t="s">
        <v>7</v>
      </c>
      <c r="C198" s="9" t="s">
        <v>216</v>
      </c>
      <c r="D198" s="1">
        <v>4250</v>
      </c>
      <c r="E198" s="1">
        <v>450</v>
      </c>
      <c r="F198" s="1">
        <f>SUM(D198:E198)</f>
        <v>4700</v>
      </c>
      <c r="G198" s="1" t="s">
        <v>9</v>
      </c>
      <c r="H198" s="3">
        <v>2017</v>
      </c>
      <c r="I198" t="s">
        <v>137</v>
      </c>
      <c r="K198" s="8">
        <f>E198/F198</f>
        <v>9.5744680851063829E-2</v>
      </c>
    </row>
    <row r="199" spans="1:11" x14ac:dyDescent="0.15">
      <c r="A199" s="17" t="s">
        <v>3</v>
      </c>
      <c r="B199" s="1" t="s">
        <v>7</v>
      </c>
      <c r="C199" s="9" t="s">
        <v>216</v>
      </c>
      <c r="D199" s="1">
        <v>4300</v>
      </c>
      <c r="E199" s="1">
        <v>500</v>
      </c>
      <c r="F199" s="1">
        <f>SUM(D199:E199)</f>
        <v>4800</v>
      </c>
      <c r="G199" s="1" t="s">
        <v>9</v>
      </c>
      <c r="H199" s="3">
        <v>2018</v>
      </c>
      <c r="I199" t="s">
        <v>133</v>
      </c>
      <c r="K199" s="8">
        <f>E199/F199</f>
        <v>0.10416666666666667</v>
      </c>
    </row>
    <row r="200" spans="1:11" x14ac:dyDescent="0.15">
      <c r="A200" s="17" t="s">
        <v>3</v>
      </c>
      <c r="B200" s="1" t="s">
        <v>7</v>
      </c>
      <c r="C200" s="9" t="s">
        <v>216</v>
      </c>
      <c r="D200" s="1">
        <v>4440</v>
      </c>
      <c r="E200" s="1">
        <v>580</v>
      </c>
      <c r="F200" s="1">
        <f>SUM(D200:E200)</f>
        <v>5020</v>
      </c>
      <c r="G200" s="1" t="s">
        <v>9</v>
      </c>
      <c r="H200" s="3">
        <v>2019</v>
      </c>
      <c r="I200" t="s">
        <v>134</v>
      </c>
      <c r="K200" s="8">
        <f>E200/F200</f>
        <v>0.11553784860557768</v>
      </c>
    </row>
    <row r="201" spans="1:11" x14ac:dyDescent="0.15">
      <c r="A201" s="17" t="s">
        <v>3</v>
      </c>
      <c r="B201" s="1" t="s">
        <v>7</v>
      </c>
      <c r="C201" s="9" t="s">
        <v>216</v>
      </c>
      <c r="D201" s="1">
        <v>4050</v>
      </c>
      <c r="E201" s="1">
        <v>540</v>
      </c>
      <c r="F201" s="1">
        <f>SUM(D201:E201)</f>
        <v>4590</v>
      </c>
      <c r="G201" s="1" t="s">
        <v>9</v>
      </c>
      <c r="H201" s="3">
        <v>2019</v>
      </c>
      <c r="I201" t="s">
        <v>137</v>
      </c>
      <c r="J201" s="7">
        <v>2017</v>
      </c>
      <c r="K201" s="8">
        <f>E201/F201</f>
        <v>0.11764705882352941</v>
      </c>
    </row>
    <row r="202" spans="1:11" x14ac:dyDescent="0.15">
      <c r="A202" s="17" t="s">
        <v>3</v>
      </c>
      <c r="B202" s="1" t="s">
        <v>7</v>
      </c>
      <c r="C202" s="9" t="s">
        <v>216</v>
      </c>
      <c r="D202" s="1">
        <v>4140</v>
      </c>
      <c r="E202" s="1">
        <v>460</v>
      </c>
      <c r="F202" s="1">
        <f>SUM(D202:E202)</f>
        <v>4600</v>
      </c>
      <c r="G202" s="1" t="s">
        <v>9</v>
      </c>
      <c r="H202" s="3">
        <v>2019</v>
      </c>
      <c r="I202" t="s">
        <v>137</v>
      </c>
      <c r="K202" s="8">
        <f>E202/F202</f>
        <v>0.1</v>
      </c>
    </row>
    <row r="203" spans="1:11" x14ac:dyDescent="0.15">
      <c r="A203" s="17" t="s">
        <v>3</v>
      </c>
      <c r="B203" s="1" t="s">
        <v>7</v>
      </c>
      <c r="C203" s="9" t="s">
        <v>216</v>
      </c>
      <c r="D203" s="1">
        <v>4200</v>
      </c>
      <c r="E203" s="1">
        <v>500</v>
      </c>
      <c r="F203" s="1">
        <f>SUM(D203:E203)</f>
        <v>4700</v>
      </c>
      <c r="G203" s="1" t="s">
        <v>9</v>
      </c>
      <c r="H203" s="3">
        <v>2019</v>
      </c>
      <c r="I203" t="s">
        <v>134</v>
      </c>
      <c r="K203" s="8">
        <f>E203/F203</f>
        <v>0.10638297872340426</v>
      </c>
    </row>
    <row r="204" spans="1:11" x14ac:dyDescent="0.15">
      <c r="A204" s="17" t="s">
        <v>3</v>
      </c>
      <c r="B204" s="1" t="s">
        <v>7</v>
      </c>
      <c r="C204" s="9" t="s">
        <v>216</v>
      </c>
      <c r="D204" s="1">
        <v>4300</v>
      </c>
      <c r="E204" s="1">
        <v>550</v>
      </c>
      <c r="F204" s="1">
        <f>SUM(D204:E204)</f>
        <v>4850</v>
      </c>
      <c r="G204" s="1" t="s">
        <v>150</v>
      </c>
      <c r="H204" s="7">
        <v>2019</v>
      </c>
      <c r="K204" s="8">
        <f>E204/F204</f>
        <v>0.1134020618556701</v>
      </c>
    </row>
    <row r="205" spans="1:11" x14ac:dyDescent="0.15">
      <c r="A205" s="17" t="s">
        <v>32</v>
      </c>
      <c r="B205" s="1" t="s">
        <v>7</v>
      </c>
      <c r="C205" s="9" t="s">
        <v>216</v>
      </c>
      <c r="D205" s="1">
        <v>3860</v>
      </c>
      <c r="E205" s="1">
        <v>500</v>
      </c>
      <c r="F205" s="1">
        <f>SUM(D205:E205)</f>
        <v>4360</v>
      </c>
      <c r="G205" s="1" t="s">
        <v>150</v>
      </c>
      <c r="H205" s="3">
        <v>2019</v>
      </c>
      <c r="I205" t="s">
        <v>33</v>
      </c>
      <c r="K205" s="8">
        <f>E205/F205</f>
        <v>0.11467889908256881</v>
      </c>
    </row>
    <row r="206" spans="1:11" x14ac:dyDescent="0.15">
      <c r="A206" s="16" t="s">
        <v>202</v>
      </c>
      <c r="B206" s="9" t="s">
        <v>42</v>
      </c>
      <c r="C206" s="9" t="s">
        <v>216</v>
      </c>
      <c r="D206" s="9">
        <v>4360</v>
      </c>
      <c r="E206" s="9">
        <v>640</v>
      </c>
      <c r="F206" s="9">
        <f>SUM(D206:E206)</f>
        <v>5000</v>
      </c>
      <c r="G206" s="9" t="s">
        <v>173</v>
      </c>
      <c r="H206" s="7">
        <v>2020</v>
      </c>
      <c r="J206" s="7">
        <v>2020</v>
      </c>
      <c r="K206" s="8">
        <f>E206/F206</f>
        <v>0.128</v>
      </c>
    </row>
    <row r="207" spans="1:11" x14ac:dyDescent="0.15">
      <c r="A207" s="16" t="s">
        <v>202</v>
      </c>
      <c r="B207" s="9" t="s">
        <v>42</v>
      </c>
      <c r="C207" s="9" t="s">
        <v>216</v>
      </c>
      <c r="D207" s="9">
        <v>4250</v>
      </c>
      <c r="E207" s="9">
        <v>470</v>
      </c>
      <c r="F207" s="9">
        <f>SUM(D207:E207)</f>
        <v>4720</v>
      </c>
      <c r="G207" s="9" t="s">
        <v>173</v>
      </c>
      <c r="H207" s="7">
        <v>2020</v>
      </c>
      <c r="J207" s="7">
        <v>2020</v>
      </c>
      <c r="K207" s="8">
        <f>E207/F207</f>
        <v>9.9576271186440676E-2</v>
      </c>
    </row>
    <row r="208" spans="1:11" x14ac:dyDescent="0.15">
      <c r="A208" s="17" t="s">
        <v>202</v>
      </c>
      <c r="B208" s="9" t="s">
        <v>42</v>
      </c>
      <c r="C208" s="9" t="s">
        <v>216</v>
      </c>
      <c r="D208" s="9">
        <v>4321</v>
      </c>
      <c r="E208" s="9">
        <v>500</v>
      </c>
      <c r="F208" s="9">
        <f>SUM(D208:E208)</f>
        <v>4821</v>
      </c>
      <c r="G208" s="9" t="s">
        <v>173</v>
      </c>
      <c r="H208" s="7">
        <v>2020</v>
      </c>
      <c r="J208" s="7">
        <v>2019</v>
      </c>
      <c r="K208" s="8">
        <f>E208/F208</f>
        <v>0.10371292263015972</v>
      </c>
    </row>
    <row r="209" spans="1:11" x14ac:dyDescent="0.15">
      <c r="A209" s="16" t="s">
        <v>202</v>
      </c>
      <c r="B209" s="9" t="s">
        <v>42</v>
      </c>
      <c r="C209" s="9" t="s">
        <v>216</v>
      </c>
      <c r="D209" s="9">
        <v>3650</v>
      </c>
      <c r="E209" s="9">
        <v>425</v>
      </c>
      <c r="F209" s="9">
        <f>SUM(D209:E209)</f>
        <v>4075</v>
      </c>
      <c r="G209" s="9" t="s">
        <v>173</v>
      </c>
      <c r="H209" s="7">
        <v>2022</v>
      </c>
      <c r="I209" s="9" t="s">
        <v>206</v>
      </c>
      <c r="J209" s="7">
        <v>2022</v>
      </c>
      <c r="K209" s="8">
        <f>E209/F209</f>
        <v>0.10429447852760736</v>
      </c>
    </row>
    <row r="210" spans="1:11" x14ac:dyDescent="0.15">
      <c r="A210" s="17" t="s">
        <v>202</v>
      </c>
      <c r="B210" s="9" t="s">
        <v>42</v>
      </c>
      <c r="C210" s="9" t="s">
        <v>218</v>
      </c>
      <c r="D210" s="9">
        <v>3950</v>
      </c>
      <c r="E210" s="9">
        <v>550</v>
      </c>
      <c r="F210" s="9">
        <f>SUM(D210:E210)</f>
        <v>4500</v>
      </c>
      <c r="G210" s="9" t="s">
        <v>173</v>
      </c>
      <c r="H210" s="7">
        <v>2021</v>
      </c>
      <c r="I210" t="s">
        <v>210</v>
      </c>
      <c r="J210" s="7">
        <v>2021</v>
      </c>
      <c r="K210" s="8">
        <f>E210/F210</f>
        <v>0.12222222222222222</v>
      </c>
    </row>
    <row r="211" spans="1:11" x14ac:dyDescent="0.15">
      <c r="A211" s="16" t="s">
        <v>202</v>
      </c>
      <c r="B211" s="9" t="s">
        <v>42</v>
      </c>
      <c r="C211" s="9" t="s">
        <v>218</v>
      </c>
      <c r="D211" s="9">
        <v>4480</v>
      </c>
      <c r="E211" s="9">
        <v>480</v>
      </c>
      <c r="F211" s="9">
        <f>SUM(D211:E211)</f>
        <v>4960</v>
      </c>
      <c r="G211" s="9" t="s">
        <v>173</v>
      </c>
      <c r="H211" s="7">
        <v>2022</v>
      </c>
      <c r="I211" s="9" t="s">
        <v>221</v>
      </c>
      <c r="J211" s="7">
        <v>2021</v>
      </c>
      <c r="K211" s="8">
        <f>E211/F211</f>
        <v>9.6774193548387094E-2</v>
      </c>
    </row>
    <row r="212" spans="1:11" x14ac:dyDescent="0.15">
      <c r="A212" s="13" t="s">
        <v>3</v>
      </c>
      <c r="B212" s="1" t="s">
        <v>7</v>
      </c>
      <c r="C212" s="1" t="s">
        <v>47</v>
      </c>
      <c r="D212" s="1">
        <v>3329</v>
      </c>
      <c r="E212" s="1">
        <v>617</v>
      </c>
      <c r="F212" s="1">
        <f>SUM(D212:E212)</f>
        <v>3946</v>
      </c>
      <c r="G212" s="1" t="s">
        <v>9</v>
      </c>
      <c r="H212" s="3">
        <v>2014</v>
      </c>
      <c r="K212" s="8">
        <f>E212/F212</f>
        <v>0.15636087176887989</v>
      </c>
    </row>
    <row r="213" spans="1:11" x14ac:dyDescent="0.15">
      <c r="A213" s="13" t="s">
        <v>3</v>
      </c>
      <c r="B213" s="1" t="s">
        <v>7</v>
      </c>
      <c r="C213" s="1" t="s">
        <v>47</v>
      </c>
      <c r="D213" s="1">
        <v>3840</v>
      </c>
      <c r="E213" s="1">
        <v>520</v>
      </c>
      <c r="F213" s="1">
        <f>SUM(D213:E213)</f>
        <v>4360</v>
      </c>
      <c r="G213" s="1" t="s">
        <v>9</v>
      </c>
      <c r="H213" s="3">
        <v>2014</v>
      </c>
      <c r="K213" s="8">
        <f>E213/F213</f>
        <v>0.11926605504587157</v>
      </c>
    </row>
    <row r="214" spans="1:11" x14ac:dyDescent="0.15">
      <c r="A214" s="13" t="s">
        <v>3</v>
      </c>
      <c r="B214" s="1" t="s">
        <v>7</v>
      </c>
      <c r="C214" s="1" t="s">
        <v>47</v>
      </c>
      <c r="D214" s="1">
        <v>3490</v>
      </c>
      <c r="E214" s="1">
        <v>610</v>
      </c>
      <c r="F214" s="1">
        <f>SUM(D214:E214)</f>
        <v>4100</v>
      </c>
      <c r="G214" s="1" t="s">
        <v>9</v>
      </c>
      <c r="H214" s="3">
        <v>2014</v>
      </c>
      <c r="K214" s="8">
        <f>E214/F214</f>
        <v>0.14878048780487804</v>
      </c>
    </row>
    <row r="215" spans="1:11" x14ac:dyDescent="0.15">
      <c r="A215" s="13" t="s">
        <v>138</v>
      </c>
      <c r="B215" s="1" t="s">
        <v>7</v>
      </c>
      <c r="C215" s="1" t="s">
        <v>47</v>
      </c>
      <c r="D215" s="1">
        <v>3638</v>
      </c>
      <c r="E215" s="1">
        <v>1036</v>
      </c>
      <c r="F215" s="1">
        <f>SUM(D215:E215)</f>
        <v>4674</v>
      </c>
      <c r="G215" s="1" t="s">
        <v>9</v>
      </c>
      <c r="H215" s="3">
        <v>2016</v>
      </c>
      <c r="K215" s="8">
        <f>E215/F215</f>
        <v>0.22165169020111253</v>
      </c>
    </row>
    <row r="216" spans="1:11" x14ac:dyDescent="0.15">
      <c r="A216" s="17" t="s">
        <v>3</v>
      </c>
      <c r="B216" s="1" t="s">
        <v>7</v>
      </c>
      <c r="C216" s="1" t="s">
        <v>47</v>
      </c>
      <c r="D216" s="1">
        <v>3660</v>
      </c>
      <c r="E216" s="1">
        <v>683</v>
      </c>
      <c r="F216" s="1">
        <f>SUM(D216:E216)</f>
        <v>4343</v>
      </c>
      <c r="G216" s="1" t="s">
        <v>9</v>
      </c>
      <c r="H216" s="3">
        <v>2018</v>
      </c>
      <c r="K216" s="8">
        <f>E216/F216</f>
        <v>0.1572645636656689</v>
      </c>
    </row>
    <row r="217" spans="1:11" x14ac:dyDescent="0.15">
      <c r="A217" s="17" t="s">
        <v>3</v>
      </c>
      <c r="B217" s="1" t="s">
        <v>7</v>
      </c>
      <c r="C217" s="1" t="s">
        <v>75</v>
      </c>
      <c r="D217" s="1">
        <v>4233</v>
      </c>
      <c r="E217" s="1">
        <v>748</v>
      </c>
      <c r="F217" s="1">
        <f>SUM(D217:E217)</f>
        <v>4981</v>
      </c>
      <c r="G217" s="1" t="s">
        <v>76</v>
      </c>
      <c r="H217" s="3">
        <v>2018</v>
      </c>
      <c r="K217" s="8">
        <f>E217/F217</f>
        <v>0.15017064846416384</v>
      </c>
    </row>
    <row r="218" spans="1:11" x14ac:dyDescent="0.15">
      <c r="A218" s="16" t="s">
        <v>202</v>
      </c>
      <c r="B218" s="9" t="s">
        <v>42</v>
      </c>
      <c r="C218" s="9" t="s">
        <v>205</v>
      </c>
      <c r="D218" s="9">
        <v>4140</v>
      </c>
      <c r="E218" s="9">
        <v>760</v>
      </c>
      <c r="F218" s="9">
        <f>SUM(D218:E218)</f>
        <v>4900</v>
      </c>
      <c r="G218" s="9" t="s">
        <v>173</v>
      </c>
      <c r="H218" s="7">
        <v>2020</v>
      </c>
      <c r="I218" s="9" t="s">
        <v>206</v>
      </c>
      <c r="J218" s="7">
        <v>2020</v>
      </c>
      <c r="K218" s="8">
        <f>E218/F218</f>
        <v>0.15510204081632653</v>
      </c>
    </row>
    <row r="219" spans="1:11" x14ac:dyDescent="0.15">
      <c r="A219" s="17" t="s">
        <v>3</v>
      </c>
      <c r="B219" s="1" t="s">
        <v>7</v>
      </c>
      <c r="C219" s="9" t="s">
        <v>205</v>
      </c>
      <c r="D219" s="1">
        <v>4180</v>
      </c>
      <c r="E219" s="1">
        <v>760</v>
      </c>
      <c r="F219" s="1">
        <f>SUM(D219:E219)</f>
        <v>4940</v>
      </c>
      <c r="G219" s="1" t="s">
        <v>9</v>
      </c>
      <c r="H219" s="3">
        <v>2017</v>
      </c>
      <c r="I219" t="s">
        <v>129</v>
      </c>
      <c r="K219" s="8">
        <f>E219/F219</f>
        <v>0.15384615384615385</v>
      </c>
    </row>
    <row r="220" spans="1:11" x14ac:dyDescent="0.15">
      <c r="A220" s="16" t="s">
        <v>202</v>
      </c>
      <c r="B220" s="9" t="s">
        <v>42</v>
      </c>
      <c r="C220" s="9" t="s">
        <v>205</v>
      </c>
      <c r="D220" s="9">
        <v>3760</v>
      </c>
      <c r="E220" s="9">
        <v>780</v>
      </c>
      <c r="F220" s="9">
        <f>SUM(D220:E220)</f>
        <v>4540</v>
      </c>
      <c r="G220" s="9" t="s">
        <v>173</v>
      </c>
      <c r="H220" s="7">
        <v>2022</v>
      </c>
      <c r="I220" s="9" t="s">
        <v>223</v>
      </c>
      <c r="J220" s="7">
        <v>2022</v>
      </c>
      <c r="K220" s="8">
        <f>E220/F220</f>
        <v>0.17180616740088106</v>
      </c>
    </row>
    <row r="221" spans="1:11" x14ac:dyDescent="0.15">
      <c r="A221" s="16" t="s">
        <v>202</v>
      </c>
      <c r="B221" s="9" t="s">
        <v>42</v>
      </c>
      <c r="C221" s="9" t="s">
        <v>205</v>
      </c>
      <c r="D221" s="9">
        <v>3760</v>
      </c>
      <c r="E221" s="9">
        <v>800</v>
      </c>
      <c r="F221" s="9">
        <f>SUM(D221:E221)</f>
        <v>4560</v>
      </c>
      <c r="G221" s="9" t="s">
        <v>173</v>
      </c>
      <c r="H221" s="7">
        <v>2022</v>
      </c>
      <c r="J221" s="7">
        <v>2022</v>
      </c>
      <c r="K221" s="8">
        <f>E221/F221</f>
        <v>0.17543859649122806</v>
      </c>
    </row>
    <row r="222" spans="1:11" x14ac:dyDescent="0.15">
      <c r="A222" s="17" t="s">
        <v>202</v>
      </c>
      <c r="B222" s="9" t="s">
        <v>42</v>
      </c>
      <c r="C222" s="9" t="s">
        <v>205</v>
      </c>
      <c r="D222" s="9">
        <v>3620</v>
      </c>
      <c r="E222" s="9">
        <v>900</v>
      </c>
      <c r="F222" s="9">
        <f>SUM(D222:E222)</f>
        <v>4520</v>
      </c>
      <c r="G222" s="9" t="s">
        <v>173</v>
      </c>
      <c r="H222" s="7">
        <v>2023</v>
      </c>
      <c r="I222" t="s">
        <v>206</v>
      </c>
      <c r="K222" s="8">
        <f>E222/F222</f>
        <v>0.19911504424778761</v>
      </c>
    </row>
    <row r="223" spans="1:11" x14ac:dyDescent="0.15">
      <c r="A223" s="16" t="s">
        <v>208</v>
      </c>
      <c r="B223" s="9" t="s">
        <v>87</v>
      </c>
      <c r="C223" s="9" t="s">
        <v>209</v>
      </c>
      <c r="D223" s="9">
        <v>5140</v>
      </c>
      <c r="E223" s="9">
        <v>560</v>
      </c>
      <c r="F223" s="9">
        <f>SUM(D223:E223)</f>
        <v>5700</v>
      </c>
      <c r="G223" s="9" t="s">
        <v>173</v>
      </c>
      <c r="H223" s="7">
        <v>2021</v>
      </c>
      <c r="J223" s="7">
        <v>2015</v>
      </c>
      <c r="K223" s="8">
        <f>E223/F223</f>
        <v>9.8245614035087719E-2</v>
      </c>
    </row>
    <row r="224" spans="1:11" x14ac:dyDescent="0.15">
      <c r="A224" s="17" t="s">
        <v>90</v>
      </c>
      <c r="B224" s="1" t="s">
        <v>112</v>
      </c>
      <c r="C224" s="1" t="s">
        <v>92</v>
      </c>
      <c r="D224" s="1">
        <v>5680</v>
      </c>
      <c r="E224" s="1">
        <v>1200</v>
      </c>
      <c r="F224" s="1">
        <f>SUM(D224:E224)</f>
        <v>6880</v>
      </c>
      <c r="G224" s="1" t="s">
        <v>9</v>
      </c>
      <c r="H224" s="3">
        <v>2018</v>
      </c>
      <c r="K224" s="8">
        <f>E224/F224</f>
        <v>0.1744186046511628</v>
      </c>
    </row>
    <row r="225" spans="1:11" x14ac:dyDescent="0.15">
      <c r="A225" s="17" t="s">
        <v>93</v>
      </c>
      <c r="B225" s="1" t="s">
        <v>112</v>
      </c>
      <c r="C225" s="1" t="s">
        <v>91</v>
      </c>
      <c r="D225" s="1">
        <v>5900</v>
      </c>
      <c r="E225" s="1">
        <v>600</v>
      </c>
      <c r="F225" s="1">
        <f>SUM(D225:E225)</f>
        <v>6500</v>
      </c>
      <c r="G225" s="1" t="s">
        <v>9</v>
      </c>
      <c r="H225" s="3">
        <v>2018</v>
      </c>
      <c r="K225" s="8">
        <f>E225/F225</f>
        <v>9.2307692307692313E-2</v>
      </c>
    </row>
    <row r="226" spans="1:11" x14ac:dyDescent="0.15">
      <c r="A226" s="13" t="s">
        <v>109</v>
      </c>
      <c r="B226" s="1" t="s">
        <v>141</v>
      </c>
      <c r="C226" s="1" t="s">
        <v>154</v>
      </c>
      <c r="D226" s="1">
        <v>6420</v>
      </c>
      <c r="E226" s="1">
        <v>1420</v>
      </c>
      <c r="F226" s="1">
        <f>SUM(D226:E226)</f>
        <v>7840</v>
      </c>
      <c r="G226" s="1" t="s">
        <v>166</v>
      </c>
      <c r="H226" s="3">
        <v>2008</v>
      </c>
      <c r="K226" s="8">
        <f>E226/F226</f>
        <v>0.18112244897959184</v>
      </c>
    </row>
    <row r="227" spans="1:11" x14ac:dyDescent="0.15">
      <c r="A227" s="17" t="s">
        <v>37</v>
      </c>
      <c r="B227" s="1" t="s">
        <v>112</v>
      </c>
      <c r="C227" s="1" t="s">
        <v>38</v>
      </c>
      <c r="D227" s="1">
        <v>5860</v>
      </c>
      <c r="E227" s="1">
        <v>1200</v>
      </c>
      <c r="F227" s="1">
        <f>SUM(D227:E227)</f>
        <v>7060</v>
      </c>
      <c r="G227" s="1" t="s">
        <v>9</v>
      </c>
      <c r="H227" s="3">
        <v>2018</v>
      </c>
      <c r="K227" s="8">
        <f>E227/F227</f>
        <v>0.16997167138810199</v>
      </c>
    </row>
    <row r="228" spans="1:11" x14ac:dyDescent="0.15">
      <c r="A228" s="17" t="s">
        <v>37</v>
      </c>
      <c r="B228" s="1" t="s">
        <v>112</v>
      </c>
      <c r="C228" s="1" t="s">
        <v>149</v>
      </c>
      <c r="D228" s="1">
        <v>6200</v>
      </c>
      <c r="E228" s="1">
        <v>900</v>
      </c>
      <c r="F228" s="1">
        <f>SUM(D228:E228)</f>
        <v>7100</v>
      </c>
      <c r="G228" s="1" t="s">
        <v>150</v>
      </c>
      <c r="H228" s="3">
        <v>2018</v>
      </c>
      <c r="K228" s="8">
        <f>E228/F228</f>
        <v>0.12676056338028169</v>
      </c>
    </row>
    <row r="229" spans="1:11" x14ac:dyDescent="0.15">
      <c r="A229" s="13" t="s">
        <v>191</v>
      </c>
      <c r="B229" s="1" t="s">
        <v>141</v>
      </c>
      <c r="C229" s="1" t="s">
        <v>192</v>
      </c>
      <c r="D229" s="1">
        <v>5732</v>
      </c>
      <c r="E229" s="1">
        <v>750</v>
      </c>
      <c r="F229" s="1">
        <f>SUM(D229:E229)</f>
        <v>6482</v>
      </c>
      <c r="G229" s="1" t="s">
        <v>173</v>
      </c>
      <c r="H229" s="3">
        <v>2008</v>
      </c>
      <c r="K229" s="8">
        <f>E229/F229</f>
        <v>0.11570502931194077</v>
      </c>
    </row>
    <row r="230" spans="1:11" x14ac:dyDescent="0.15">
      <c r="A230" s="16" t="s">
        <v>191</v>
      </c>
      <c r="B230" s="9" t="s">
        <v>141</v>
      </c>
      <c r="C230" s="9" t="s">
        <v>192</v>
      </c>
      <c r="D230" s="9">
        <v>5500</v>
      </c>
      <c r="E230" s="9">
        <v>800</v>
      </c>
      <c r="F230" s="9">
        <f>SUM(D230:E230)</f>
        <v>6300</v>
      </c>
      <c r="G230" s="9" t="s">
        <v>173</v>
      </c>
      <c r="H230" s="7">
        <v>2022</v>
      </c>
      <c r="J230" s="7">
        <v>2003</v>
      </c>
      <c r="K230" s="8">
        <f>E230/F230</f>
        <v>0.12698412698412698</v>
      </c>
    </row>
    <row r="235" spans="1:11" x14ac:dyDescent="0.15">
      <c r="A235" s="16" t="s">
        <v>197</v>
      </c>
    </row>
    <row r="239" spans="1:11" x14ac:dyDescent="0.15">
      <c r="A239" s="24" t="s">
        <v>116</v>
      </c>
    </row>
    <row r="240" spans="1:11" x14ac:dyDescent="0.15">
      <c r="B240" s="9" t="s">
        <v>198</v>
      </c>
    </row>
    <row r="241" spans="3:6" x14ac:dyDescent="0.15">
      <c r="D241" s="7" t="s">
        <v>119</v>
      </c>
      <c r="E241" s="7" t="s">
        <v>53</v>
      </c>
      <c r="F241" s="7" t="s">
        <v>54</v>
      </c>
    </row>
    <row r="242" spans="3:6" x14ac:dyDescent="0.15">
      <c r="C242" s="5" t="s">
        <v>132</v>
      </c>
      <c r="D242" s="6">
        <f>SUBTOTAL(101,D10:D238)</f>
        <v>2935.579185520362</v>
      </c>
      <c r="E242" s="6">
        <f>SUBTOTAL(101,E10:E238)</f>
        <v>410.05429864253392</v>
      </c>
      <c r="F242" s="6">
        <f>SUBTOTAL(101,F10:F238)</f>
        <v>3345.6334841628959</v>
      </c>
    </row>
    <row r="243" spans="3:6" x14ac:dyDescent="0.15">
      <c r="C243" s="5" t="s">
        <v>157</v>
      </c>
      <c r="D243" s="6">
        <f>SUBTOTAL(107,D10:D238)</f>
        <v>1033.2663914725019</v>
      </c>
      <c r="E243" s="6">
        <f>SUBTOTAL(107,E10:E238)</f>
        <v>215.3828024325768</v>
      </c>
      <c r="F243" s="6">
        <f>SUBTOTAL(107,F10:F238)</f>
        <v>1206.3500496656268</v>
      </c>
    </row>
    <row r="244" spans="3:6" x14ac:dyDescent="0.15">
      <c r="C244" s="5" t="s">
        <v>158</v>
      </c>
      <c r="D244" s="6">
        <f>SUBTOTAL(105,D10:D238)</f>
        <v>718</v>
      </c>
      <c r="E244" s="6">
        <f>SUBTOTAL(105,E10:E238)</f>
        <v>60</v>
      </c>
      <c r="F244" s="6">
        <f>SUBTOTAL(105,F10:F238)</f>
        <v>808</v>
      </c>
    </row>
    <row r="245" spans="3:6" x14ac:dyDescent="0.15">
      <c r="C245" s="5" t="s">
        <v>159</v>
      </c>
      <c r="D245" s="6">
        <f>SUBTOTAL(104,D10:D238)</f>
        <v>6420</v>
      </c>
      <c r="E245" s="6">
        <f>SUBTOTAL(104,E10:E238)</f>
        <v>1420</v>
      </c>
      <c r="F245" s="6">
        <f>SUBTOTAL(104,F10:F238)</f>
        <v>7840</v>
      </c>
    </row>
    <row r="247" spans="3:6" x14ac:dyDescent="0.15">
      <c r="C247" s="5" t="s">
        <v>143</v>
      </c>
      <c r="E247" s="6">
        <f>SUBTOTAL(101,E40:E238)</f>
        <v>445.02094240837698</v>
      </c>
    </row>
    <row r="250" spans="3:6" x14ac:dyDescent="0.15">
      <c r="C250" s="5" t="s">
        <v>144</v>
      </c>
      <c r="D250" s="6">
        <f>SUBTOTAL(103,D10:D238)</f>
        <v>221</v>
      </c>
    </row>
  </sheetData>
  <autoFilter ref="A1:K206" xr:uid="{11BE6BA6-23F2-BD4D-8FE7-473CC7EFB8AB}"/>
  <sortState xmlns:xlrd2="http://schemas.microsoft.com/office/spreadsheetml/2017/richdata2" ref="A7:K230">
    <sortCondition ref="A7:A230"/>
    <sortCondition ref="B7:B230"/>
    <sortCondition ref="C7:C230"/>
  </sortState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Weight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</dc:creator>
  <cp:lastModifiedBy>jrv@lakeshoreimages.com</cp:lastModifiedBy>
  <dcterms:created xsi:type="dcterms:W3CDTF">2010-07-24T19:39:57Z</dcterms:created>
  <dcterms:modified xsi:type="dcterms:W3CDTF">2023-01-19T16:32:06Z</dcterms:modified>
</cp:coreProperties>
</file>