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ld mac/Documents/Web Page lakeshore/spreadsheets/"/>
    </mc:Choice>
  </mc:AlternateContent>
  <xr:revisionPtr revIDLastSave="0" documentId="13_ncr:1_{03697D79-BF3C-4949-BA3E-90CF60A99A6E}" xr6:coauthVersionLast="47" xr6:coauthVersionMax="47" xr10:uidLastSave="{00000000-0000-0000-0000-000000000000}"/>
  <bookViews>
    <workbookView xWindow="3320" yWindow="680" windowWidth="24480" windowHeight="12640" xr2:uid="{7F737E9B-23EF-E745-8E15-219DD3399A3E}"/>
  </bookViews>
  <sheets>
    <sheet name="Weight" sheetId="2" r:id="rId1"/>
    <sheet name="Pivot" sheetId="4" r:id="rId2"/>
    <sheet name="Steve LaBroad Summary" sheetId="3" r:id="rId3"/>
  </sheets>
  <definedNames>
    <definedName name="_xlnm._FilterDatabase" localSheetId="0" hidden="1">Weight!$A$6:$L$241</definedName>
  </definedNames>
  <calcPr calcId="191028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2" i="2" l="1"/>
  <c r="H242" i="2" s="1"/>
  <c r="F217" i="2"/>
  <c r="H217" i="2" s="1"/>
  <c r="F7" i="2"/>
  <c r="H7" i="2" s="1"/>
  <c r="F107" i="2"/>
  <c r="H107" i="2" s="1"/>
  <c r="F68" i="2"/>
  <c r="H68" i="2" s="1"/>
  <c r="F233" i="2"/>
  <c r="H233" i="2" s="1"/>
  <c r="F232" i="2"/>
  <c r="H232" i="2" s="1"/>
  <c r="F216" i="2"/>
  <c r="H216" i="2" s="1"/>
  <c r="F215" i="2"/>
  <c r="H215" i="2" s="1"/>
  <c r="F231" i="2"/>
  <c r="H231" i="2" s="1"/>
  <c r="F173" i="2"/>
  <c r="H173" i="2" s="1"/>
  <c r="F214" i="2"/>
  <c r="H214" i="2" s="1"/>
  <c r="F230" i="2"/>
  <c r="H230" i="2" s="1"/>
  <c r="F32" i="2"/>
  <c r="H32" i="2" s="1"/>
  <c r="F241" i="2"/>
  <c r="H241" i="2" s="1"/>
  <c r="F65" i="2"/>
  <c r="H65" i="2" s="1"/>
  <c r="F229" i="2"/>
  <c r="H229" i="2" s="1"/>
  <c r="F189" i="2"/>
  <c r="H189" i="2" s="1"/>
  <c r="F77" i="2"/>
  <c r="H77" i="2" s="1"/>
  <c r="F67" i="2"/>
  <c r="H67" i="2" s="1"/>
  <c r="F228" i="2"/>
  <c r="H228" i="2" s="1"/>
  <c r="F53" i="2"/>
  <c r="H53" i="2" s="1"/>
  <c r="F117" i="2"/>
  <c r="H117" i="2" s="1"/>
  <c r="F213" i="2"/>
  <c r="H213" i="2" s="1"/>
  <c r="F219" i="2"/>
  <c r="H219" i="2" s="1"/>
  <c r="F54" i="2"/>
  <c r="H54" i="2" s="1"/>
  <c r="F191" i="2"/>
  <c r="H191" i="2" s="1"/>
  <c r="F69" i="2"/>
  <c r="H69" i="2" s="1"/>
  <c r="F33" i="2"/>
  <c r="H33" i="2" s="1"/>
  <c r="F168" i="2"/>
  <c r="H168" i="2" s="1"/>
  <c r="F57" i="2"/>
  <c r="H57" i="2" s="1"/>
  <c r="F94" i="2"/>
  <c r="H94" i="2" s="1"/>
  <c r="F16" i="2"/>
  <c r="H16" i="2" s="1"/>
  <c r="F167" i="2"/>
  <c r="H167" i="2" s="1"/>
  <c r="F166" i="2"/>
  <c r="H166" i="2" s="1"/>
  <c r="F218" i="2"/>
  <c r="H218" i="2" s="1"/>
  <c r="F234" i="2"/>
  <c r="H234" i="2" s="1"/>
  <c r="F212" i="2"/>
  <c r="H212" i="2" s="1"/>
  <c r="F116" i="2"/>
  <c r="H116" i="2" s="1"/>
  <c r="F226" i="2"/>
  <c r="H226" i="2" s="1"/>
  <c r="F51" i="2"/>
  <c r="H51" i="2" s="1"/>
  <c r="F211" i="2"/>
  <c r="H211" i="2" s="1"/>
  <c r="F37" i="2"/>
  <c r="H37" i="2" s="1"/>
  <c r="F210" i="2"/>
  <c r="H210" i="2" s="1"/>
  <c r="F148" i="2"/>
  <c r="H148" i="2" s="1"/>
  <c r="F36" i="2"/>
  <c r="H36" i="2" s="1"/>
  <c r="F83" i="2"/>
  <c r="H83" i="2" s="1"/>
  <c r="F240" i="2"/>
  <c r="H240" i="2" s="1"/>
  <c r="F165" i="2"/>
  <c r="H165" i="2" s="1"/>
  <c r="F9" i="2"/>
  <c r="H9" i="2" s="1"/>
  <c r="F10" i="2"/>
  <c r="H10" i="2" s="1"/>
  <c r="F11" i="2"/>
  <c r="H11" i="2" s="1"/>
  <c r="F12" i="2"/>
  <c r="H12" i="2" s="1"/>
  <c r="F13" i="2"/>
  <c r="F14" i="2"/>
  <c r="H14" i="2" s="1"/>
  <c r="F15" i="2"/>
  <c r="H15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4" i="2"/>
  <c r="H34" i="2" s="1"/>
  <c r="F35" i="2"/>
  <c r="H35" i="2" s="1"/>
  <c r="F38" i="2"/>
  <c r="H38" i="2" s="1"/>
  <c r="F39" i="2"/>
  <c r="H39" i="2" s="1"/>
  <c r="F40" i="2"/>
  <c r="H40" i="2" s="1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7" i="2"/>
  <c r="H47" i="2" s="1"/>
  <c r="F48" i="2"/>
  <c r="H48" i="2" s="1"/>
  <c r="F49" i="2"/>
  <c r="H49" i="2" s="1"/>
  <c r="F50" i="2"/>
  <c r="H50" i="2" s="1"/>
  <c r="F52" i="2"/>
  <c r="H52" i="2" s="1"/>
  <c r="F55" i="2"/>
  <c r="H55" i="2" s="1"/>
  <c r="F56" i="2"/>
  <c r="H56" i="2" s="1"/>
  <c r="F58" i="2"/>
  <c r="H58" i="2" s="1"/>
  <c r="F59" i="2"/>
  <c r="H59" i="2" s="1"/>
  <c r="F60" i="2"/>
  <c r="H60" i="2" s="1"/>
  <c r="F61" i="2"/>
  <c r="H61" i="2" s="1"/>
  <c r="F62" i="2"/>
  <c r="H62" i="2" s="1"/>
  <c r="F63" i="2"/>
  <c r="H63" i="2" s="1"/>
  <c r="F64" i="2"/>
  <c r="H64" i="2" s="1"/>
  <c r="F66" i="2"/>
  <c r="H66" i="2" s="1"/>
  <c r="F70" i="2"/>
  <c r="H70" i="2" s="1"/>
  <c r="F71" i="2"/>
  <c r="H71" i="2" s="1"/>
  <c r="F72" i="2"/>
  <c r="H72" i="2" s="1"/>
  <c r="F73" i="2"/>
  <c r="H73" i="2" s="1"/>
  <c r="F74" i="2"/>
  <c r="H74" i="2" s="1"/>
  <c r="F75" i="2"/>
  <c r="H75" i="2" s="1"/>
  <c r="F76" i="2"/>
  <c r="H76" i="2" s="1"/>
  <c r="F78" i="2"/>
  <c r="H78" i="2" s="1"/>
  <c r="F79" i="2"/>
  <c r="H79" i="2" s="1"/>
  <c r="F80" i="2"/>
  <c r="H80" i="2" s="1"/>
  <c r="F81" i="2"/>
  <c r="H81" i="2" s="1"/>
  <c r="F82" i="2"/>
  <c r="H82" i="2" s="1"/>
  <c r="F84" i="2"/>
  <c r="H84" i="2" s="1"/>
  <c r="F85" i="2"/>
  <c r="H85" i="2" s="1"/>
  <c r="F86" i="2"/>
  <c r="H86" i="2" s="1"/>
  <c r="F87" i="2"/>
  <c r="H87" i="2" s="1"/>
  <c r="F88" i="2"/>
  <c r="H88" i="2" s="1"/>
  <c r="F89" i="2"/>
  <c r="H89" i="2" s="1"/>
  <c r="H90" i="2"/>
  <c r="F91" i="2"/>
  <c r="H91" i="2" s="1"/>
  <c r="F92" i="2"/>
  <c r="H92" i="2" s="1"/>
  <c r="F93" i="2"/>
  <c r="H93" i="2" s="1"/>
  <c r="F95" i="2"/>
  <c r="H95" i="2" s="1"/>
  <c r="F96" i="2"/>
  <c r="H96" i="2" s="1"/>
  <c r="F97" i="2"/>
  <c r="H97" i="2" s="1"/>
  <c r="F99" i="2"/>
  <c r="H99" i="2" s="1"/>
  <c r="F98" i="2"/>
  <c r="H98" i="2" s="1"/>
  <c r="F101" i="2"/>
  <c r="H101" i="2" s="1"/>
  <c r="F102" i="2"/>
  <c r="H102" i="2" s="1"/>
  <c r="F103" i="2"/>
  <c r="H103" i="2" s="1"/>
  <c r="F100" i="2"/>
  <c r="H100" i="2" s="1"/>
  <c r="F104" i="2"/>
  <c r="H104" i="2" s="1"/>
  <c r="F105" i="2"/>
  <c r="H105" i="2" s="1"/>
  <c r="F106" i="2"/>
  <c r="H106" i="2" s="1"/>
  <c r="F108" i="2"/>
  <c r="H108" i="2" s="1"/>
  <c r="F110" i="2"/>
  <c r="H110" i="2" s="1"/>
  <c r="F111" i="2"/>
  <c r="H111" i="2" s="1"/>
  <c r="F113" i="2"/>
  <c r="H113" i="2" s="1"/>
  <c r="F109" i="2"/>
  <c r="H109" i="2" s="1"/>
  <c r="F112" i="2"/>
  <c r="H112" i="2" s="1"/>
  <c r="F115" i="2"/>
  <c r="H115" i="2" s="1"/>
  <c r="F114" i="2"/>
  <c r="H114" i="2" s="1"/>
  <c r="F120" i="2"/>
  <c r="H120" i="2" s="1"/>
  <c r="F121" i="2"/>
  <c r="H121" i="2" s="1"/>
  <c r="F122" i="2"/>
  <c r="H122" i="2" s="1"/>
  <c r="F132" i="2"/>
  <c r="H132" i="2" s="1"/>
  <c r="F124" i="2"/>
  <c r="H124" i="2" s="1"/>
  <c r="F131" i="2"/>
  <c r="H131" i="2" s="1"/>
  <c r="F125" i="2"/>
  <c r="H125" i="2" s="1"/>
  <c r="F127" i="2"/>
  <c r="H127" i="2" s="1"/>
  <c r="F126" i="2"/>
  <c r="H126" i="2" s="1"/>
  <c r="F133" i="2"/>
  <c r="H133" i="2" s="1"/>
  <c r="F129" i="2"/>
  <c r="H129" i="2" s="1"/>
  <c r="F118" i="2"/>
  <c r="H118" i="2" s="1"/>
  <c r="F119" i="2"/>
  <c r="H119" i="2" s="1"/>
  <c r="F128" i="2"/>
  <c r="H128" i="2" s="1"/>
  <c r="F123" i="2"/>
  <c r="H123" i="2" s="1"/>
  <c r="F130" i="2"/>
  <c r="H130" i="2" s="1"/>
  <c r="F134" i="2"/>
  <c r="H134" i="2" s="1"/>
  <c r="F135" i="2"/>
  <c r="H135" i="2" s="1"/>
  <c r="F136" i="2"/>
  <c r="H136" i="2" s="1"/>
  <c r="F137" i="2"/>
  <c r="H137" i="2" s="1"/>
  <c r="F138" i="2"/>
  <c r="H138" i="2" s="1"/>
  <c r="F139" i="2"/>
  <c r="H139" i="2" s="1"/>
  <c r="F140" i="2"/>
  <c r="H140" i="2" s="1"/>
  <c r="F141" i="2"/>
  <c r="H141" i="2" s="1"/>
  <c r="F142" i="2"/>
  <c r="H142" i="2" s="1"/>
  <c r="F143" i="2"/>
  <c r="H143" i="2" s="1"/>
  <c r="F144" i="2"/>
  <c r="H144" i="2" s="1"/>
  <c r="F145" i="2"/>
  <c r="H145" i="2" s="1"/>
  <c r="F146" i="2"/>
  <c r="H146" i="2" s="1"/>
  <c r="F147" i="2"/>
  <c r="H147" i="2" s="1"/>
  <c r="F149" i="2"/>
  <c r="H149" i="2" s="1"/>
  <c r="F150" i="2"/>
  <c r="H150" i="2" s="1"/>
  <c r="F151" i="2"/>
  <c r="H151" i="2" s="1"/>
  <c r="F152" i="2"/>
  <c r="H152" i="2" s="1"/>
  <c r="F174" i="2"/>
  <c r="H174" i="2" s="1"/>
  <c r="F175" i="2"/>
  <c r="H175" i="2" s="1"/>
  <c r="F176" i="2"/>
  <c r="H176" i="2" s="1"/>
  <c r="F177" i="2"/>
  <c r="H177" i="2" s="1"/>
  <c r="F153" i="2"/>
  <c r="H153" i="2" s="1"/>
  <c r="F154" i="2"/>
  <c r="H154" i="2" s="1"/>
  <c r="F155" i="2"/>
  <c r="H155" i="2" s="1"/>
  <c r="F156" i="2"/>
  <c r="H156" i="2" s="1"/>
  <c r="F157" i="2"/>
  <c r="H157" i="2" s="1"/>
  <c r="F158" i="2"/>
  <c r="H158" i="2" s="1"/>
  <c r="F159" i="2"/>
  <c r="H159" i="2" s="1"/>
  <c r="F160" i="2"/>
  <c r="H160" i="2" s="1"/>
  <c r="F161" i="2"/>
  <c r="H161" i="2" s="1"/>
  <c r="F162" i="2"/>
  <c r="H162" i="2" s="1"/>
  <c r="F163" i="2"/>
  <c r="H163" i="2" s="1"/>
  <c r="F164" i="2"/>
  <c r="H164" i="2" s="1"/>
  <c r="F169" i="2"/>
  <c r="H169" i="2" s="1"/>
  <c r="F170" i="2"/>
  <c r="H170" i="2" s="1"/>
  <c r="F171" i="2"/>
  <c r="H171" i="2" s="1"/>
  <c r="F172" i="2"/>
  <c r="H172" i="2" s="1"/>
  <c r="F178" i="2"/>
  <c r="H178" i="2" s="1"/>
  <c r="F179" i="2"/>
  <c r="H179" i="2" s="1"/>
  <c r="F180" i="2"/>
  <c r="H180" i="2" s="1"/>
  <c r="F181" i="2"/>
  <c r="H181" i="2" s="1"/>
  <c r="F182" i="2"/>
  <c r="H182" i="2" s="1"/>
  <c r="F183" i="2"/>
  <c r="H183" i="2" s="1"/>
  <c r="F184" i="2"/>
  <c r="H184" i="2" s="1"/>
  <c r="F185" i="2"/>
  <c r="H185" i="2" s="1"/>
  <c r="F186" i="2"/>
  <c r="H186" i="2" s="1"/>
  <c r="F187" i="2"/>
  <c r="H187" i="2" s="1"/>
  <c r="F190" i="2"/>
  <c r="H190" i="2" s="1"/>
  <c r="F220" i="2"/>
  <c r="H220" i="2" s="1"/>
  <c r="F221" i="2"/>
  <c r="H221" i="2" s="1"/>
  <c r="F222" i="2"/>
  <c r="H222" i="2" s="1"/>
  <c r="F223" i="2"/>
  <c r="H223" i="2" s="1"/>
  <c r="F224" i="2"/>
  <c r="H224" i="2" s="1"/>
  <c r="F225" i="2"/>
  <c r="H225" i="2" s="1"/>
  <c r="F227" i="2"/>
  <c r="H227" i="2" s="1"/>
  <c r="F192" i="2"/>
  <c r="H192" i="2" s="1"/>
  <c r="F193" i="2"/>
  <c r="H193" i="2" s="1"/>
  <c r="F194" i="2"/>
  <c r="H194" i="2" s="1"/>
  <c r="F195" i="2"/>
  <c r="H195" i="2" s="1"/>
  <c r="F196" i="2"/>
  <c r="H196" i="2" s="1"/>
  <c r="F197" i="2"/>
  <c r="H197" i="2" s="1"/>
  <c r="F198" i="2"/>
  <c r="H198" i="2" s="1"/>
  <c r="F199" i="2"/>
  <c r="H199" i="2" s="1"/>
  <c r="F200" i="2"/>
  <c r="H200" i="2" s="1"/>
  <c r="F201" i="2"/>
  <c r="H201" i="2" s="1"/>
  <c r="F202" i="2"/>
  <c r="H202" i="2" s="1"/>
  <c r="F203" i="2"/>
  <c r="H203" i="2" s="1"/>
  <c r="F204" i="2"/>
  <c r="H204" i="2" s="1"/>
  <c r="F205" i="2"/>
  <c r="H205" i="2" s="1"/>
  <c r="F206" i="2"/>
  <c r="H206" i="2" s="1"/>
  <c r="F207" i="2"/>
  <c r="H207" i="2" s="1"/>
  <c r="F208" i="2"/>
  <c r="H208" i="2" s="1"/>
  <c r="F209" i="2"/>
  <c r="H209" i="2" s="1"/>
  <c r="F188" i="2"/>
  <c r="H188" i="2" s="1"/>
  <c r="F235" i="2"/>
  <c r="H235" i="2" s="1"/>
  <c r="F236" i="2"/>
  <c r="H236" i="2" s="1"/>
  <c r="F237" i="2"/>
  <c r="H237" i="2" s="1"/>
  <c r="F238" i="2"/>
  <c r="H238" i="2" s="1"/>
  <c r="F239" i="2"/>
  <c r="H239" i="2" s="1"/>
  <c r="F8" i="2"/>
  <c r="H8" i="2" s="1"/>
  <c r="D272" i="2"/>
  <c r="H13" i="2" l="1"/>
</calcChain>
</file>

<file path=xl/sharedStrings.xml><?xml version="1.0" encoding="utf-8"?>
<sst xmlns="http://schemas.openxmlformats.org/spreadsheetml/2006/main" count="1109" uniqueCount="244">
  <si>
    <t>2008 SD</t>
    <phoneticPr fontId="2" type="noConversion"/>
  </si>
  <si>
    <t>19'</t>
    <phoneticPr fontId="2" type="noConversion"/>
  </si>
  <si>
    <t>15B</t>
    <phoneticPr fontId="2" type="noConversion"/>
  </si>
  <si>
    <t>21'</t>
    <phoneticPr fontId="2" type="noConversion"/>
  </si>
  <si>
    <t>Ind Deluxe</t>
    <phoneticPr fontId="2" type="noConversion"/>
  </si>
  <si>
    <t>Boler</t>
    <phoneticPr fontId="2" type="noConversion"/>
  </si>
  <si>
    <t>Oxygen</t>
  </si>
  <si>
    <t>Escape</t>
    <phoneticPr fontId="2" type="noConversion"/>
  </si>
  <si>
    <t>Shared</t>
    <phoneticPr fontId="2" type="noConversion"/>
  </si>
  <si>
    <t>Side Bath</t>
  </si>
  <si>
    <t>Compact Jr.**</t>
  </si>
  <si>
    <t>14'</t>
  </si>
  <si>
    <t>Surfside</t>
  </si>
  <si>
    <t>EEE TM14</t>
  </si>
  <si>
    <t>15'</t>
  </si>
  <si>
    <t>T4500</t>
  </si>
  <si>
    <t>B1700</t>
  </si>
  <si>
    <t>12'</t>
  </si>
  <si>
    <t>WeisCraft</t>
  </si>
  <si>
    <t>Tongue %</t>
    <phoneticPr fontId="2" type="noConversion"/>
  </si>
  <si>
    <t>1981 Build Year</t>
    <phoneticPr fontId="2" type="noConversion"/>
  </si>
  <si>
    <t>U-Haul</t>
    <phoneticPr fontId="2" type="noConversion"/>
  </si>
  <si>
    <t>Scamp</t>
    <phoneticPr fontId="2" type="noConversion"/>
  </si>
  <si>
    <t>Delux Oak</t>
    <phoneticPr fontId="2" type="noConversion"/>
  </si>
  <si>
    <t>CT13</t>
    <phoneticPr fontId="2" type="noConversion"/>
  </si>
  <si>
    <t>1989 17G</t>
    <phoneticPr fontId="2" type="noConversion"/>
  </si>
  <si>
    <t>2003 SD</t>
    <phoneticPr fontId="2" type="noConversion"/>
  </si>
  <si>
    <t>http://www.fiberglassrv.com/forums/f51/trailer-weights-in-the-real-world-43010.html</t>
  </si>
  <si>
    <t>17 SD</t>
    <phoneticPr fontId="2" type="noConversion"/>
  </si>
  <si>
    <t>As Delivered, No Personal items or food</t>
    <phoneticPr fontId="2" type="noConversion"/>
  </si>
  <si>
    <t>1st Generation</t>
    <phoneticPr fontId="2" type="noConversion"/>
  </si>
  <si>
    <t>225# Trail Bike on back</t>
    <phoneticPr fontId="2" type="noConversion"/>
  </si>
  <si>
    <t>Spirit Deluxe</t>
    <phoneticPr fontId="2" type="noConversion"/>
  </si>
  <si>
    <t>FS16</t>
    <phoneticPr fontId="2" type="noConversion"/>
  </si>
  <si>
    <t>25'</t>
    <phoneticPr fontId="2" type="noConversion"/>
  </si>
  <si>
    <t>Rear Bed</t>
    <phoneticPr fontId="2" type="noConversion"/>
  </si>
  <si>
    <t>Fiber Stream</t>
    <phoneticPr fontId="2" type="noConversion"/>
  </si>
  <si>
    <t>16'</t>
    <phoneticPr fontId="2" type="noConversion"/>
  </si>
  <si>
    <t>Boler</t>
  </si>
  <si>
    <t>Escape</t>
  </si>
  <si>
    <t>Hunter</t>
  </si>
  <si>
    <t>13'</t>
    <phoneticPr fontId="2" type="noConversion"/>
  </si>
  <si>
    <t>With Bathroom</t>
    <phoneticPr fontId="2" type="noConversion"/>
  </si>
  <si>
    <t>Compact II</t>
  </si>
  <si>
    <t>5.0TA</t>
    <phoneticPr fontId="2" type="noConversion"/>
  </si>
  <si>
    <t xml:space="preserve">Frederick L. Simson's Trailer Weights in the Real World as of </t>
    <phoneticPr fontId="2" type="noConversion"/>
  </si>
  <si>
    <t>B17SW</t>
  </si>
  <si>
    <t>Year</t>
    <phoneticPr fontId="2" type="noConversion"/>
  </si>
  <si>
    <t>T1300</t>
    <phoneticPr fontId="2" type="noConversion"/>
  </si>
  <si>
    <t>18.5'</t>
    <phoneticPr fontId="2" type="noConversion"/>
  </si>
  <si>
    <t>Oliver</t>
    <phoneticPr fontId="2" type="noConversion"/>
  </si>
  <si>
    <t>Elite</t>
    <phoneticPr fontId="2" type="noConversion"/>
  </si>
  <si>
    <t>2015 Trailer</t>
    <phoneticPr fontId="2" type="noConversion"/>
  </si>
  <si>
    <t>Trillium</t>
    <phoneticPr fontId="2" type="noConversion"/>
  </si>
  <si>
    <t>Escape 13</t>
    <phoneticPr fontId="2" type="noConversion"/>
  </si>
  <si>
    <t>Liberty</t>
    <phoneticPr fontId="2" type="noConversion"/>
  </si>
  <si>
    <t>Bigfoot</t>
    <phoneticPr fontId="2" type="noConversion"/>
  </si>
  <si>
    <t>15'</t>
    <phoneticPr fontId="2" type="noConversion"/>
  </si>
  <si>
    <t>Parkliner</t>
    <phoneticPr fontId="2" type="noConversion"/>
  </si>
  <si>
    <t>25B175G</t>
    <phoneticPr fontId="2" type="noConversion"/>
  </si>
  <si>
    <t>Front Bath</t>
    <phoneticPr fontId="2" type="noConversion"/>
  </si>
  <si>
    <t>2013 Model</t>
    <phoneticPr fontId="2" type="noConversion"/>
  </si>
  <si>
    <t>17B</t>
    <phoneticPr fontId="2" type="noConversion"/>
  </si>
  <si>
    <t>LENGTH</t>
    <phoneticPr fontId="2" type="noConversion"/>
  </si>
  <si>
    <t>Casita</t>
    <phoneticPr fontId="2" type="noConversion"/>
  </si>
  <si>
    <t>Independence</t>
    <phoneticPr fontId="2" type="noConversion"/>
  </si>
  <si>
    <t>17CB</t>
    <phoneticPr fontId="2" type="noConversion"/>
  </si>
  <si>
    <t>17'</t>
    <phoneticPr fontId="2" type="noConversion"/>
  </si>
  <si>
    <t>25B21RB</t>
  </si>
  <si>
    <t>2018 Trailer</t>
    <phoneticPr fontId="2" type="noConversion"/>
  </si>
  <si>
    <t>Fiber Stream</t>
  </si>
  <si>
    <t>Oliver</t>
  </si>
  <si>
    <t>Elite</t>
  </si>
  <si>
    <t>1984 Front Bunks</t>
    <phoneticPr fontId="2" type="noConversion"/>
  </si>
  <si>
    <t>25RQ</t>
    <phoneticPr fontId="2" type="noConversion"/>
  </si>
  <si>
    <t>2nd Generation</t>
    <phoneticPr fontId="2" type="noConversion"/>
  </si>
  <si>
    <t>Scamp</t>
  </si>
  <si>
    <t>Amerigo</t>
    <phoneticPr fontId="2" type="noConversion"/>
  </si>
  <si>
    <t>13'</t>
  </si>
  <si>
    <t>20'</t>
  </si>
  <si>
    <t>19'</t>
  </si>
  <si>
    <t>Deluxe</t>
  </si>
  <si>
    <t>Patriot</t>
  </si>
  <si>
    <t>Compact Jr**</t>
  </si>
  <si>
    <t>5th Wheel</t>
  </si>
  <si>
    <t>Compact Jr</t>
  </si>
  <si>
    <t>17.5'</t>
    <phoneticPr fontId="2" type="noConversion"/>
  </si>
  <si>
    <t>Empty</t>
    <phoneticPr fontId="2" type="noConversion"/>
  </si>
  <si>
    <t>5.0 5th Wheel</t>
    <phoneticPr fontId="2" type="noConversion"/>
  </si>
  <si>
    <t>17A</t>
    <phoneticPr fontId="2" type="noConversion"/>
  </si>
  <si>
    <t>No AC, WH, Dual 6V</t>
    <phoneticPr fontId="2" type="noConversion"/>
  </si>
  <si>
    <t>Little Joe</t>
  </si>
  <si>
    <t>MAKE</t>
  </si>
  <si>
    <t>MODEL</t>
  </si>
  <si>
    <t>AXLE</t>
  </si>
  <si>
    <t>TONGUE</t>
  </si>
  <si>
    <t>TOTAL</t>
  </si>
  <si>
    <t>Casita</t>
  </si>
  <si>
    <t>Freedom</t>
  </si>
  <si>
    <t>More information at the Fiberglass Trailer thread at</t>
    <phoneticPr fontId="2" type="noConversion"/>
  </si>
  <si>
    <t>Average (shown trailers)</t>
  </si>
  <si>
    <t>2nd Generation Reweigh</t>
    <phoneticPr fontId="2" type="noConversion"/>
  </si>
  <si>
    <t>17SD</t>
    <phoneticPr fontId="2" type="noConversion"/>
  </si>
  <si>
    <t>Notes</t>
    <phoneticPr fontId="2" type="noConversion"/>
  </si>
  <si>
    <t>2 Bikes &amp; Carrier on Back</t>
    <phoneticPr fontId="2" type="noConversion"/>
  </si>
  <si>
    <t>Spirit</t>
  </si>
  <si>
    <t>Bigfoot</t>
  </si>
  <si>
    <t>Side Dinette</t>
    <phoneticPr fontId="2" type="noConversion"/>
  </si>
  <si>
    <t>Tongue Weight (shown trailers)</t>
  </si>
  <si>
    <t>Count</t>
  </si>
  <si>
    <t>PL 035</t>
  </si>
  <si>
    <t>Wide Body</t>
  </si>
  <si>
    <t>Rear Queen</t>
    <phoneticPr fontId="2" type="noConversion"/>
  </si>
  <si>
    <t>Egg Camper</t>
    <phoneticPr fontId="2" type="noConversion"/>
  </si>
  <si>
    <t>Rear Bed</t>
  </si>
  <si>
    <t>Burro</t>
  </si>
  <si>
    <t>SDev (shown trailers)</t>
  </si>
  <si>
    <t>Min (shown trailers</t>
  </si>
  <si>
    <t>Max (shown trailers)</t>
  </si>
  <si>
    <t>Liberty</t>
  </si>
  <si>
    <t>Custom-Lite</t>
  </si>
  <si>
    <t>EVENT</t>
  </si>
  <si>
    <t>L. Casitas</t>
  </si>
  <si>
    <t>Oregon</t>
  </si>
  <si>
    <t>Arizona</t>
  </si>
  <si>
    <t>B1300</t>
  </si>
  <si>
    <t>FS16</t>
  </si>
  <si>
    <t>Standard</t>
  </si>
  <si>
    <t>U-Haul</t>
  </si>
  <si>
    <t>CT13</t>
  </si>
  <si>
    <t>Shared</t>
  </si>
  <si>
    <t>Side Dinette</t>
  </si>
  <si>
    <t>Trillium</t>
  </si>
  <si>
    <t>T5500</t>
  </si>
  <si>
    <t>Quartzsite</t>
  </si>
  <si>
    <t>T1300</t>
  </si>
  <si>
    <t>18'</t>
  </si>
  <si>
    <t>Bonaire</t>
  </si>
  <si>
    <t>No Bathroom</t>
    <phoneticPr fontId="2" type="noConversion"/>
  </si>
  <si>
    <t>Deluxe Oak</t>
    <phoneticPr fontId="2" type="noConversion"/>
  </si>
  <si>
    <t>2015 Model</t>
    <phoneticPr fontId="2" type="noConversion"/>
  </si>
  <si>
    <t>1st Generation</t>
  </si>
  <si>
    <t>25'</t>
  </si>
  <si>
    <t>Rear Queen</t>
  </si>
  <si>
    <t>17'</t>
  </si>
  <si>
    <t>17CB</t>
  </si>
  <si>
    <t>Loaded for trip</t>
  </si>
  <si>
    <t>NOTE - "Shared" in the Event Column indicates user supplied weights</t>
  </si>
  <si>
    <t xml:space="preserve"> Use the up/down symbols at the top of each header to choose.</t>
  </si>
  <si>
    <t>Lil Hauley</t>
  </si>
  <si>
    <t>Custom</t>
  </si>
  <si>
    <t>Full Load + Water</t>
  </si>
  <si>
    <t>21'</t>
  </si>
  <si>
    <t>Parkliner</t>
  </si>
  <si>
    <t>PL</t>
  </si>
  <si>
    <t>5.0TA</t>
  </si>
  <si>
    <t>2nd Generation</t>
  </si>
  <si>
    <t>SD</t>
  </si>
  <si>
    <t>23' -  6"</t>
  </si>
  <si>
    <t>Elite 2</t>
  </si>
  <si>
    <t>Averange of multi weighings</t>
  </si>
  <si>
    <t>17SD</t>
  </si>
  <si>
    <t>16'</t>
  </si>
  <si>
    <t>16 SD</t>
  </si>
  <si>
    <t>2 Bikes &amp; Carrier on Back</t>
  </si>
  <si>
    <t>Plan B Deluxe</t>
  </si>
  <si>
    <t>21C</t>
  </si>
  <si>
    <t>2nd Generation Reweigh</t>
  </si>
  <si>
    <t>21NE</t>
  </si>
  <si>
    <t>Jubilee</t>
  </si>
  <si>
    <t>Empty, 3/4 Propane</t>
  </si>
  <si>
    <t>Full Fresh, E Bike</t>
  </si>
  <si>
    <t>Solo Traveler</t>
  </si>
  <si>
    <t>Near Empty</t>
  </si>
  <si>
    <t>Dry+Propane &amp; Battery</t>
  </si>
  <si>
    <t>VT</t>
  </si>
  <si>
    <t>Empty</t>
  </si>
  <si>
    <t>B21RB</t>
  </si>
  <si>
    <t>Custom Rebuild</t>
  </si>
  <si>
    <t>Porta Potty</t>
  </si>
  <si>
    <t>23'</t>
  </si>
  <si>
    <t>E23 F2</t>
  </si>
  <si>
    <t>IndependenceLX</t>
  </si>
  <si>
    <t>Eriba</t>
  </si>
  <si>
    <t>Puck</t>
  </si>
  <si>
    <t>300 lbs Gear inside</t>
  </si>
  <si>
    <t>Yes</t>
  </si>
  <si>
    <t>es</t>
  </si>
  <si>
    <t>YEAR WEIGHED</t>
  </si>
  <si>
    <t>No</t>
  </si>
  <si>
    <t>Wet Bath Y/N</t>
  </si>
  <si>
    <t>Note:   Steve LaBroad provided a neat addition that lets you  filter by brand, length and model.</t>
  </si>
  <si>
    <t>Axle Wt</t>
  </si>
  <si>
    <t>Tongue Wt</t>
  </si>
  <si>
    <t>Total</t>
  </si>
  <si>
    <t>vermilye@oswego.edu</t>
  </si>
  <si>
    <t xml:space="preserve">If you have weighed your trailer and would like to contribute - contact me at </t>
  </si>
  <si>
    <t>(blank)</t>
  </si>
  <si>
    <t>Grand Total</t>
  </si>
  <si>
    <t>Average of AXLE</t>
  </si>
  <si>
    <t>Average of TOTAL</t>
  </si>
  <si>
    <t>Average of TONGUE</t>
  </si>
  <si>
    <t>Amerigo</t>
  </si>
  <si>
    <t>Egg Camper</t>
  </si>
  <si>
    <t>1989 17G</t>
  </si>
  <si>
    <t>25B175G</t>
  </si>
  <si>
    <t>25RQ</t>
  </si>
  <si>
    <t>Front Bath</t>
  </si>
  <si>
    <t>17 SD</t>
  </si>
  <si>
    <t>1981 Build Year</t>
  </si>
  <si>
    <t>2003 SD</t>
  </si>
  <si>
    <t>2008 SD</t>
  </si>
  <si>
    <t>Ind Deluxe</t>
  </si>
  <si>
    <t>Independence</t>
  </si>
  <si>
    <t>Spirit Deluxe</t>
  </si>
  <si>
    <t>15B</t>
  </si>
  <si>
    <t>17A</t>
  </si>
  <si>
    <t>17B</t>
  </si>
  <si>
    <t>5.0 5th Wheel</t>
  </si>
  <si>
    <t>Escape 13</t>
  </si>
  <si>
    <t>Delux Oak</t>
  </si>
  <si>
    <t>Deluxe Oak</t>
  </si>
  <si>
    <t>No Bathroom</t>
  </si>
  <si>
    <t>With Bathroom</t>
  </si>
  <si>
    <t>Amerigo Total</t>
  </si>
  <si>
    <t>Bigfoot Total</t>
  </si>
  <si>
    <t>Boler Total</t>
  </si>
  <si>
    <t>Bonaire Total</t>
  </si>
  <si>
    <t>Burro Total</t>
  </si>
  <si>
    <t>Casita Total</t>
  </si>
  <si>
    <t>Custom-Lite Total</t>
  </si>
  <si>
    <t>Egg Camper Total</t>
  </si>
  <si>
    <t>Eriba Total</t>
  </si>
  <si>
    <t>Escape Total</t>
  </si>
  <si>
    <t>Fiber Stream Total</t>
  </si>
  <si>
    <t>Hunter Total</t>
  </si>
  <si>
    <t>Lil Hauley Total</t>
  </si>
  <si>
    <t>Oliver Total</t>
  </si>
  <si>
    <t>Parkliner Total</t>
  </si>
  <si>
    <t>Scamp Total</t>
  </si>
  <si>
    <t>Surfside Total</t>
  </si>
  <si>
    <t>Trillium Total</t>
  </si>
  <si>
    <t>U-Haul Total</t>
  </si>
  <si>
    <t>WeisCraft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</si>
</sst>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i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8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9" fontId="0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1" fontId="0" fillId="0" borderId="0" xfId="0" applyNumberFormat="1" applyAlignment="1">
      <alignment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quotePrefix="1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3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3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pivotButton="1"/>
    <xf numFmtId="164" fontId="0" fillId="0" borderId="0" xfId="2" applyNumberFormat="1" applyFont="1"/>
    <xf numFmtId="164" fontId="0" fillId="0" borderId="0" xfId="0" applyNumberFormat="1"/>
    <xf numFmtId="0" fontId="0" fillId="0" borderId="0" xfId="0" pivotButton="1" applyAlignment="1">
      <alignment horizontal="left"/>
    </xf>
    <xf numFmtId="164" fontId="0" fillId="0" borderId="0" xfId="2" applyNumberFormat="1" applyFont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44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son, Kelly" refreshedDate="45989.766376157408" createdVersion="8" refreshedVersion="8" minRefreshableVersion="3" recordCount="235" xr:uid="{8F401A5E-6049-4BAE-805F-6CE09BF8E9C3}">
  <cacheSource type="worksheet">
    <worksheetSource ref="A6:L241" sheet="Weight"/>
  </cacheSource>
  <cacheFields count="12">
    <cacheField name="LENGTH" numFmtId="0">
      <sharedItems/>
    </cacheField>
    <cacheField name="MAKE" numFmtId="0">
      <sharedItems count="20">
        <s v="Eriba"/>
        <s v="WeisCraft"/>
        <s v="Boler"/>
        <s v="Burro"/>
        <s v="Casita"/>
        <s v="Escape"/>
        <s v="Hunter"/>
        <s v="Scamp"/>
        <s v="Trillium"/>
        <s v="U-Haul"/>
        <s v="Surfside"/>
        <s v="Parkliner"/>
        <s v="Amerigo"/>
        <s v="Fiber Stream"/>
        <s v="Bigfoot"/>
        <s v="Egg Camper"/>
        <s v="Lil Hauley"/>
        <s v="Oliver"/>
        <s v="Bonaire"/>
        <s v="Custom-Lite"/>
      </sharedItems>
    </cacheField>
    <cacheField name="MODEL" numFmtId="0">
      <sharedItems containsBlank="1" containsMixedTypes="1" containsNumber="1" containsInteger="1" minValue="19" maxValue="1974" count="71">
        <s v="Puck"/>
        <s v="Little Joe"/>
        <n v="1974"/>
        <s v="B1300"/>
        <m/>
        <s v="1981 Build Year"/>
        <s v="Standard"/>
        <s v="Patriot"/>
        <s v="Liberty"/>
        <s v="Escape 13"/>
        <s v="Compact II"/>
        <s v="Compact Jr"/>
        <s v="Compact Jr.**"/>
        <s v="Compact Jr**"/>
        <s v="Delux Oak"/>
        <s v="Deluxe Oak"/>
        <s v="No Bathroom"/>
        <s v="Porta Potty"/>
        <s v="With Bathroom"/>
        <s v="T1300"/>
        <s v="CT13"/>
        <s v="EEE TM14"/>
        <s v="15B"/>
        <s v="PL"/>
        <s v="PL 035"/>
        <s v="Jubilee"/>
        <s v="T4500"/>
        <s v="Spirit"/>
        <s v="Independence"/>
        <s v="FS16"/>
        <s v="Deluxe"/>
        <s v="Plan B Deluxe"/>
        <s v="Side Bath"/>
        <s v="Side Dinette"/>
        <s v="VT"/>
        <s v="Front Bath"/>
        <s v="17CB"/>
        <s v="1989 17G"/>
        <s v="25B175G"/>
        <s v="B17SW"/>
        <s v="B1700"/>
        <s v="Wide Body"/>
        <s v="Freedom"/>
        <s v="SD"/>
        <s v="17 SD"/>
        <s v="17SD"/>
        <s v="2008 SD"/>
        <s v="16 SD"/>
        <s v="IndependenceLX"/>
        <s v="2003 SD"/>
        <s v="Spirit Deluxe"/>
        <s v="Ind Deluxe"/>
        <s v="17A"/>
        <s v="17B"/>
        <s v="Custom"/>
        <s v="Elite"/>
        <s v="T5500"/>
        <s v="Oxygen"/>
        <n v="19"/>
        <s v="5.0 5th Wheel"/>
        <s v="5th Wheel"/>
        <s v="25B21RB"/>
        <s v="B21RB"/>
        <s v="Rear Bed"/>
        <s v="21C"/>
        <s v="21NE"/>
        <s v="5.0TA"/>
        <s v="E23 F2"/>
        <s v="Elite 2"/>
        <s v="25RQ"/>
        <s v="Rear Queen"/>
      </sharedItems>
    </cacheField>
    <cacheField name="AXLE" numFmtId="0">
      <sharedItems containsString="0" containsBlank="1" containsNumber="1" containsInteger="1" minValue="718" maxValue="6420"/>
    </cacheField>
    <cacheField name="TONGUE" numFmtId="0">
      <sharedItems containsString="0" containsBlank="1" containsNumber="1" containsInteger="1" minValue="60" maxValue="1420"/>
    </cacheField>
    <cacheField name="TOTAL" numFmtId="0">
      <sharedItems containsString="0" containsBlank="1" containsNumber="1" containsInteger="1" minValue="808" maxValue="7840"/>
    </cacheField>
    <cacheField name="EVENT" numFmtId="0">
      <sharedItems containsBlank="1"/>
    </cacheField>
    <cacheField name="Tongue %" numFmtId="0">
      <sharedItems containsString="0" containsBlank="1" containsNumber="1" minValue="3.7499999999999999E-2" maxValue="0.22746781115879827"/>
    </cacheField>
    <cacheField name="YEAR WEIGHED" numFmtId="0">
      <sharedItems containsString="0" containsBlank="1" containsNumber="1" containsInteger="1" minValue="2008" maxValue="2025"/>
    </cacheField>
    <cacheField name="Year" numFmtId="0">
      <sharedItems containsString="0" containsBlank="1" containsNumber="1" containsInteger="1" minValue="1976" maxValue="2025" count="23">
        <n v="1995"/>
        <m/>
        <n v="2001"/>
        <n v="1976"/>
        <n v="2021"/>
        <n v="2013"/>
        <n v="2002"/>
        <n v="1977"/>
        <n v="2019"/>
        <n v="1979"/>
        <n v="1986"/>
        <n v="2010"/>
        <n v="2017"/>
        <n v="1985"/>
        <n v="2016"/>
        <n v="2012"/>
        <n v="2018"/>
        <n v="2015"/>
        <n v="2020"/>
        <n v="2022"/>
        <n v="2014"/>
        <n v="2025"/>
        <n v="2003"/>
      </sharedItems>
    </cacheField>
    <cacheField name="Wet Bath Y/N" numFmtId="0">
      <sharedItems containsBlank="1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12'"/>
    <x v="0"/>
    <x v="0"/>
    <n v="1332"/>
    <n v="180"/>
    <n v="1512"/>
    <s v="Shared"/>
    <n v="0.11904761904761904"/>
    <n v="2025"/>
    <x v="0"/>
    <m/>
    <s v="300 lbs Gear inside"/>
  </r>
  <r>
    <s v="12'"/>
    <x v="1"/>
    <x v="1"/>
    <n v="1380"/>
    <n v="180"/>
    <n v="1560"/>
    <s v="L. Casitas"/>
    <n v="0.11538461538461539"/>
    <m/>
    <x v="1"/>
    <m/>
    <m/>
  </r>
  <r>
    <s v="13'"/>
    <x v="2"/>
    <x v="2"/>
    <n v="1600"/>
    <n v="280"/>
    <n v="1880"/>
    <s v="Shared"/>
    <n v="0.14893617021276595"/>
    <n v="2013"/>
    <x v="1"/>
    <m/>
    <m/>
  </r>
  <r>
    <s v="13'"/>
    <x v="2"/>
    <x v="3"/>
    <n v="1160"/>
    <n v="140"/>
    <n v="1300"/>
    <s v="L. Casitas"/>
    <n v="0.1076923076923077"/>
    <n v="2009"/>
    <x v="1"/>
    <m/>
    <m/>
  </r>
  <r>
    <s v="13'"/>
    <x v="2"/>
    <x v="3"/>
    <n v="1580"/>
    <n v="220"/>
    <n v="1800"/>
    <s v="Oregon"/>
    <n v="0.12222222222222222"/>
    <n v="2008"/>
    <x v="1"/>
    <m/>
    <m/>
  </r>
  <r>
    <s v="13'"/>
    <x v="3"/>
    <x v="4"/>
    <n v="718"/>
    <n v="90"/>
    <n v="808"/>
    <s v="Shared"/>
    <n v="0.11138613861386139"/>
    <n v="2011"/>
    <x v="1"/>
    <m/>
    <m/>
  </r>
  <r>
    <s v="13'"/>
    <x v="3"/>
    <x v="4"/>
    <n v="1100"/>
    <n v="200"/>
    <n v="1300"/>
    <s v="Shared"/>
    <n v="0.15384615384615385"/>
    <n v="2011"/>
    <x v="1"/>
    <m/>
    <m/>
  </r>
  <r>
    <s v="13'"/>
    <x v="4"/>
    <x v="5"/>
    <n v="1220"/>
    <n v="160"/>
    <n v="1380"/>
    <s v="Shared"/>
    <n v="0.11594202898550725"/>
    <n v="2013"/>
    <x v="1"/>
    <m/>
    <m/>
  </r>
  <r>
    <s v="13'"/>
    <x v="4"/>
    <x v="4"/>
    <n v="1220"/>
    <n v="138"/>
    <n v="1358"/>
    <s v="Shared"/>
    <n v="0.101620029455081"/>
    <n v="2013"/>
    <x v="1"/>
    <m/>
    <m/>
  </r>
  <r>
    <s v="16'"/>
    <x v="4"/>
    <x v="6"/>
    <n v="1780"/>
    <n v="240"/>
    <n v="2020"/>
    <s v="Oregon"/>
    <n v="0.11881188118811881"/>
    <n v="2011"/>
    <x v="1"/>
    <m/>
    <m/>
  </r>
  <r>
    <s v="13'"/>
    <x v="4"/>
    <x v="7"/>
    <n v="2120"/>
    <n v="240"/>
    <n v="2360"/>
    <m/>
    <n v="0.10169491525423729"/>
    <m/>
    <x v="1"/>
    <m/>
    <m/>
  </r>
  <r>
    <s v="13'"/>
    <x v="4"/>
    <x v="7"/>
    <n v="2250"/>
    <n v="250"/>
    <n v="2500"/>
    <s v="Shared"/>
    <n v="0.1"/>
    <n v="2021"/>
    <x v="2"/>
    <m/>
    <m/>
  </r>
  <r>
    <s v="17'"/>
    <x v="4"/>
    <x v="8"/>
    <n v="2260"/>
    <n v="480"/>
    <n v="2740"/>
    <s v="L. Casitas"/>
    <n v="0.17518248175182483"/>
    <n v="2009"/>
    <x v="1"/>
    <m/>
    <m/>
  </r>
  <r>
    <s v="13'"/>
    <x v="5"/>
    <x v="9"/>
    <n v="1780"/>
    <n v="240"/>
    <n v="2020"/>
    <s v="Oregon"/>
    <n v="0.11881188118811881"/>
    <n v="2010"/>
    <x v="1"/>
    <m/>
    <m/>
  </r>
  <r>
    <s v="13'"/>
    <x v="6"/>
    <x v="10"/>
    <n v="1700"/>
    <n v="160"/>
    <n v="1860"/>
    <s v="L. Casitas"/>
    <n v="8.6021505376344093E-2"/>
    <n v="2009"/>
    <x v="1"/>
    <m/>
    <m/>
  </r>
  <r>
    <s v="13'"/>
    <x v="6"/>
    <x v="10"/>
    <n v="1900"/>
    <n v="120"/>
    <n v="2020"/>
    <s v="Oregon"/>
    <n v="5.9405940594059403E-2"/>
    <n v="2009"/>
    <x v="1"/>
    <m/>
    <m/>
  </r>
  <r>
    <s v="13'"/>
    <x v="6"/>
    <x v="10"/>
    <n v="1640"/>
    <n v="80"/>
    <n v="1720"/>
    <s v="Oregon"/>
    <n v="4.6511627906976744E-2"/>
    <n v="2008"/>
    <x v="1"/>
    <m/>
    <m/>
  </r>
  <r>
    <s v="13'"/>
    <x v="6"/>
    <x v="11"/>
    <n v="980"/>
    <n v="140"/>
    <n v="1120"/>
    <s v="L. Casitas"/>
    <n v="0.125"/>
    <n v="2009"/>
    <x v="1"/>
    <m/>
    <m/>
  </r>
  <r>
    <s v="13'"/>
    <x v="6"/>
    <x v="11"/>
    <n v="1200"/>
    <n v="100"/>
    <n v="1300"/>
    <s v="L. Casitas"/>
    <n v="7.6923076923076927E-2"/>
    <n v="2009"/>
    <x v="1"/>
    <m/>
    <m/>
  </r>
  <r>
    <s v="13'"/>
    <x v="6"/>
    <x v="12"/>
    <n v="1600"/>
    <n v="150"/>
    <n v="1750"/>
    <s v="Oregon"/>
    <n v="8.5714285714285715E-2"/>
    <n v="2011"/>
    <x v="1"/>
    <m/>
    <m/>
  </r>
  <r>
    <s v="13'"/>
    <x v="6"/>
    <x v="13"/>
    <n v="1480"/>
    <n v="120"/>
    <n v="1600"/>
    <s v="Oregon"/>
    <n v="7.4999999999999997E-2"/>
    <n v="2010"/>
    <x v="1"/>
    <m/>
    <m/>
  </r>
  <r>
    <s v="13'"/>
    <x v="6"/>
    <x v="13"/>
    <n v="1540"/>
    <n v="60"/>
    <n v="1600"/>
    <s v="Oregon"/>
    <n v="3.7499999999999999E-2"/>
    <n v="2008"/>
    <x v="1"/>
    <m/>
    <m/>
  </r>
  <r>
    <s v="13'"/>
    <x v="7"/>
    <x v="14"/>
    <n v="1460"/>
    <n v="230"/>
    <n v="1690"/>
    <s v="Shared"/>
    <n v="0.13609467455621302"/>
    <n v="2014"/>
    <x v="1"/>
    <m/>
    <m/>
  </r>
  <r>
    <s v="13'"/>
    <x v="7"/>
    <x v="15"/>
    <n v="1460"/>
    <n v="230"/>
    <n v="1690"/>
    <s v="Shared"/>
    <n v="0.13609467455621302"/>
    <n v="2014"/>
    <x v="1"/>
    <m/>
    <m/>
  </r>
  <r>
    <s v="13'"/>
    <x v="7"/>
    <x v="16"/>
    <n v="1498"/>
    <n v="232"/>
    <n v="1730"/>
    <s v="Shared"/>
    <n v="0.13410404624277455"/>
    <n v="2019"/>
    <x v="1"/>
    <s v="No"/>
    <m/>
  </r>
  <r>
    <s v="13'"/>
    <x v="7"/>
    <x v="17"/>
    <n v="1950"/>
    <n v="250"/>
    <n v="2200"/>
    <s v="Shared"/>
    <n v="0.11363636363636363"/>
    <n v="2022"/>
    <x v="3"/>
    <s v="No"/>
    <s v="Custom Rebuild"/>
  </r>
  <r>
    <s v="13'"/>
    <x v="7"/>
    <x v="6"/>
    <n v="1650"/>
    <n v="150"/>
    <n v="1800"/>
    <s v="Shared"/>
    <n v="8.3333333333333329E-2"/>
    <n v="2021"/>
    <x v="4"/>
    <m/>
    <s v="2 Bikes &amp; Carrier on Back"/>
  </r>
  <r>
    <s v="13'"/>
    <x v="7"/>
    <x v="6"/>
    <n v="1480"/>
    <n v="240"/>
    <n v="1720"/>
    <s v="Oregon"/>
    <n v="0.13953488372093023"/>
    <n v="2011"/>
    <x v="1"/>
    <m/>
    <m/>
  </r>
  <r>
    <s v="13'"/>
    <x v="7"/>
    <x v="6"/>
    <n v="1720"/>
    <n v="230"/>
    <n v="1950"/>
    <s v="Oregon"/>
    <n v="0.11794871794871795"/>
    <n v="2011"/>
    <x v="1"/>
    <m/>
    <m/>
  </r>
  <r>
    <s v="13'"/>
    <x v="7"/>
    <x v="6"/>
    <n v="1720"/>
    <n v="320"/>
    <n v="2040"/>
    <s v="Shared"/>
    <n v="0.15686274509803921"/>
    <n v="2020"/>
    <x v="5"/>
    <m/>
    <s v="Loaded for trip"/>
  </r>
  <r>
    <s v="13'"/>
    <x v="7"/>
    <x v="6"/>
    <n v="1187"/>
    <n v="173"/>
    <n v="1360"/>
    <s v="Shared"/>
    <n v="0.12720588235294117"/>
    <n v="2020"/>
    <x v="6"/>
    <m/>
    <m/>
  </r>
  <r>
    <s v="13'"/>
    <x v="7"/>
    <x v="18"/>
    <n v="1740"/>
    <n v="220"/>
    <n v="1960"/>
    <s v="Shared"/>
    <n v="0.11224489795918367"/>
    <n v="2016"/>
    <x v="1"/>
    <s v="Yes"/>
    <m/>
  </r>
  <r>
    <s v="13'"/>
    <x v="7"/>
    <x v="4"/>
    <n v="1420"/>
    <n v="200"/>
    <n v="1620"/>
    <s v="Oregon"/>
    <n v="0.12345679012345678"/>
    <n v="2009"/>
    <x v="1"/>
    <m/>
    <m/>
  </r>
  <r>
    <s v="13'"/>
    <x v="7"/>
    <x v="4"/>
    <n v="1125"/>
    <n v="140"/>
    <n v="1265"/>
    <s v="Shared"/>
    <n v="0.11067193675889328"/>
    <n v="2018"/>
    <x v="1"/>
    <m/>
    <s v="1984 Front Bunks"/>
  </r>
  <r>
    <s v="13'"/>
    <x v="8"/>
    <x v="19"/>
    <n v="1600"/>
    <n v="240"/>
    <n v="1840"/>
    <s v="Quartzsite"/>
    <n v="0.13043478260869565"/>
    <n v="2011"/>
    <x v="1"/>
    <m/>
    <m/>
  </r>
  <r>
    <s v="13'"/>
    <x v="8"/>
    <x v="19"/>
    <n v="1320"/>
    <n v="220"/>
    <n v="1540"/>
    <s v="Shared"/>
    <n v="0.14285714285714285"/>
    <n v="2019"/>
    <x v="7"/>
    <m/>
    <m/>
  </r>
  <r>
    <s v="13'"/>
    <x v="8"/>
    <x v="4"/>
    <n v="1190"/>
    <n v="120"/>
    <n v="1310"/>
    <s v="Shared"/>
    <n v="9.1603053435114504E-2"/>
    <n v="2017"/>
    <x v="1"/>
    <m/>
    <s v="Empty"/>
  </r>
  <r>
    <s v="13'"/>
    <x v="8"/>
    <x v="4"/>
    <n v="975"/>
    <n v="137"/>
    <n v="1112"/>
    <s v="Shared"/>
    <n v="0.12320143884892086"/>
    <n v="2017"/>
    <x v="1"/>
    <m/>
    <m/>
  </r>
  <r>
    <s v="13'"/>
    <x v="9"/>
    <x v="20"/>
    <n v="1260"/>
    <n v="180"/>
    <n v="1440"/>
    <s v="Oregon"/>
    <n v="0.125"/>
    <n v="2011"/>
    <x v="1"/>
    <m/>
    <m/>
  </r>
  <r>
    <s v="13'"/>
    <x v="9"/>
    <x v="20"/>
    <n v="1400"/>
    <n v="150"/>
    <n v="1550"/>
    <s v="Shared"/>
    <n v="9.6774193548387094E-2"/>
    <n v="2010"/>
    <x v="1"/>
    <m/>
    <m/>
  </r>
  <r>
    <s v="13'"/>
    <x v="9"/>
    <x v="20"/>
    <n v="1400"/>
    <n v="160"/>
    <n v="1560"/>
    <s v="L. Casitas"/>
    <n v="0.10256410256410256"/>
    <n v="2010"/>
    <x v="1"/>
    <m/>
    <m/>
  </r>
  <r>
    <s v="13'"/>
    <x v="9"/>
    <x v="20"/>
    <n v="1829"/>
    <n v="190"/>
    <n v="2019"/>
    <s v="Shared"/>
    <n v="9.4105993065874194E-2"/>
    <n v="2013"/>
    <x v="1"/>
    <m/>
    <m/>
  </r>
  <r>
    <s v="14'"/>
    <x v="10"/>
    <x v="21"/>
    <n v="1880"/>
    <n v="240"/>
    <n v="2120"/>
    <s v="Oregon"/>
    <n v="0.11320754716981132"/>
    <n v="2011"/>
    <x v="1"/>
    <m/>
    <m/>
  </r>
  <r>
    <s v="15'"/>
    <x v="5"/>
    <x v="22"/>
    <n v="2350"/>
    <n v="280"/>
    <n v="2630"/>
    <s v="Shared"/>
    <n v="0.10646387832699619"/>
    <n v="2013"/>
    <x v="1"/>
    <m/>
    <m/>
  </r>
  <r>
    <s v="15'"/>
    <x v="11"/>
    <x v="23"/>
    <n v="2756"/>
    <n v="364"/>
    <n v="3120"/>
    <s v="Shared"/>
    <n v="0.11666666666666667"/>
    <n v="2020"/>
    <x v="8"/>
    <m/>
    <m/>
  </r>
  <r>
    <s v="15'"/>
    <x v="11"/>
    <x v="24"/>
    <n v="2400"/>
    <n v="232"/>
    <n v="2632"/>
    <s v="Shared"/>
    <n v="8.8145896656534953E-2"/>
    <n v="2013"/>
    <x v="1"/>
    <m/>
    <m/>
  </r>
  <r>
    <s v="15'"/>
    <x v="11"/>
    <x v="4"/>
    <n v="2530"/>
    <n v="320"/>
    <n v="2850"/>
    <s v="Shared"/>
    <n v="0.11228070175438597"/>
    <n v="2022"/>
    <x v="1"/>
    <m/>
    <m/>
  </r>
  <r>
    <s v="15'"/>
    <x v="8"/>
    <x v="25"/>
    <n v="1560"/>
    <n v="180"/>
    <n v="1740"/>
    <s v="Shared"/>
    <n v="0.10344827586206896"/>
    <n v="2021"/>
    <x v="9"/>
    <m/>
    <s v="Empty, 3/4 Propane"/>
  </r>
  <r>
    <s v="15'"/>
    <x v="8"/>
    <x v="26"/>
    <n v="1804"/>
    <n v="170"/>
    <n v="1974"/>
    <s v="Shared"/>
    <n v="8.6119554204660581E-2"/>
    <n v="2011"/>
    <x v="1"/>
    <m/>
    <m/>
  </r>
  <r>
    <s v="16'"/>
    <x v="12"/>
    <x v="4"/>
    <n v="2800"/>
    <n v="295"/>
    <n v="3095"/>
    <s v="Shared"/>
    <n v="9.5315024232633286E-2"/>
    <n v="2018"/>
    <x v="1"/>
    <m/>
    <m/>
  </r>
  <r>
    <s v="17'"/>
    <x v="4"/>
    <x v="27"/>
    <n v="2260"/>
    <n v="560"/>
    <n v="2820"/>
    <s v="Oregon"/>
    <n v="0.19858156028368795"/>
    <n v="2008"/>
    <x v="1"/>
    <m/>
    <m/>
  </r>
  <r>
    <s v="13'"/>
    <x v="4"/>
    <x v="7"/>
    <n v="2280"/>
    <n v="280"/>
    <n v="2560"/>
    <s v="Oregon"/>
    <n v="0.109375"/>
    <n v="2011"/>
    <x v="1"/>
    <m/>
    <m/>
  </r>
  <r>
    <s v="17'"/>
    <x v="4"/>
    <x v="28"/>
    <n v="2320"/>
    <n v="360"/>
    <n v="2680"/>
    <s v="Shared"/>
    <n v="0.13432835820895522"/>
    <n v="2015"/>
    <x v="1"/>
    <m/>
    <m/>
  </r>
  <r>
    <s v="13'"/>
    <x v="4"/>
    <x v="7"/>
    <n v="2380"/>
    <n v="260"/>
    <n v="2640"/>
    <s v="Oregon"/>
    <n v="9.8484848484848481E-2"/>
    <n v="2009"/>
    <x v="1"/>
    <m/>
    <m/>
  </r>
  <r>
    <s v="16'"/>
    <x v="13"/>
    <x v="29"/>
    <n v="2560"/>
    <n v="180"/>
    <n v="2740"/>
    <s v="Oregon"/>
    <n v="6.569343065693431E-2"/>
    <n v="2010"/>
    <x v="1"/>
    <m/>
    <m/>
  </r>
  <r>
    <s v="16'"/>
    <x v="13"/>
    <x v="29"/>
    <n v="2800"/>
    <n v="160"/>
    <n v="2960"/>
    <s v="Oregon"/>
    <n v="5.4054054054054057E-2"/>
    <n v="2009"/>
    <x v="1"/>
    <m/>
    <m/>
  </r>
  <r>
    <s v="16'"/>
    <x v="13"/>
    <x v="29"/>
    <n v="3000"/>
    <n v="250"/>
    <n v="3250"/>
    <s v="Oregon"/>
    <n v="7.6923076923076927E-2"/>
    <n v="2011"/>
    <x v="1"/>
    <m/>
    <m/>
  </r>
  <r>
    <s v="16'"/>
    <x v="13"/>
    <x v="29"/>
    <n v="2760"/>
    <n v="500"/>
    <n v="3260"/>
    <s v="Oregon"/>
    <n v="0.15337423312883436"/>
    <n v="2008"/>
    <x v="1"/>
    <m/>
    <m/>
  </r>
  <r>
    <s v="16'"/>
    <x v="13"/>
    <x v="29"/>
    <n v="2260"/>
    <n v="250"/>
    <n v="2510"/>
    <s v="Shared"/>
    <n v="9.9601593625498003E-2"/>
    <n v="2022"/>
    <x v="10"/>
    <m/>
    <m/>
  </r>
  <r>
    <s v="16'"/>
    <x v="7"/>
    <x v="30"/>
    <n v="2440"/>
    <n v="360"/>
    <n v="2800"/>
    <s v="Oregon"/>
    <n v="0.12857142857142856"/>
    <n v="2009"/>
    <x v="1"/>
    <m/>
    <m/>
  </r>
  <r>
    <s v="16'"/>
    <x v="7"/>
    <x v="30"/>
    <n v="2180"/>
    <n v="280"/>
    <n v="2460"/>
    <s v="Shared"/>
    <n v="0.11382113821138211"/>
    <n v="2022"/>
    <x v="11"/>
    <m/>
    <s v="Dry+Propane &amp; Battery"/>
  </r>
  <r>
    <s v="16'"/>
    <x v="7"/>
    <x v="30"/>
    <n v="2100"/>
    <n v="260"/>
    <n v="2360"/>
    <s v="Shared"/>
    <n v="0.11016949152542373"/>
    <n v="2025"/>
    <x v="12"/>
    <m/>
    <m/>
  </r>
  <r>
    <s v="16'"/>
    <x v="7"/>
    <x v="31"/>
    <n v="2180"/>
    <n v="280"/>
    <n v="2460"/>
    <s v="Shared"/>
    <n v="0.11382113821138211"/>
    <n v="2021"/>
    <x v="11"/>
    <m/>
    <m/>
  </r>
  <r>
    <s v="16'"/>
    <x v="7"/>
    <x v="32"/>
    <n v="2400"/>
    <n v="200"/>
    <n v="2600"/>
    <s v="Oregon"/>
    <n v="7.6923076923076927E-2"/>
    <n v="2011"/>
    <x v="1"/>
    <s v="Yes"/>
    <m/>
  </r>
  <r>
    <s v="16'"/>
    <x v="7"/>
    <x v="33"/>
    <n v="2240"/>
    <n v="280"/>
    <n v="2520"/>
    <s v="L. Casitas"/>
    <n v="0.1111111111111111"/>
    <n v="2010"/>
    <x v="1"/>
    <m/>
    <m/>
  </r>
  <r>
    <s v="16'"/>
    <x v="7"/>
    <x v="33"/>
    <n v="2600"/>
    <n v="230"/>
    <n v="2830"/>
    <s v="Shared"/>
    <n v="8.1272084805653705E-2"/>
    <n v="2016"/>
    <x v="1"/>
    <m/>
    <m/>
  </r>
  <r>
    <s v="16'"/>
    <x v="7"/>
    <x v="33"/>
    <n v="2795"/>
    <n v="285"/>
    <n v="3080"/>
    <s v="Shared"/>
    <n v="9.2532467532467536E-2"/>
    <n v="2018"/>
    <x v="1"/>
    <m/>
    <m/>
  </r>
  <r>
    <s v="16'"/>
    <x v="7"/>
    <x v="6"/>
    <n v="2280"/>
    <n v="240"/>
    <n v="2520"/>
    <s v="Oregon"/>
    <n v="9.5238095238095233E-2"/>
    <n v="2010"/>
    <x v="1"/>
    <m/>
    <m/>
  </r>
  <r>
    <s v="16'"/>
    <x v="7"/>
    <x v="4"/>
    <n v="2100"/>
    <n v="320"/>
    <n v="2420"/>
    <s v="Oregon"/>
    <n v="0.13223140495867769"/>
    <n v="2009"/>
    <x v="1"/>
    <m/>
    <m/>
  </r>
  <r>
    <s v="16'"/>
    <x v="7"/>
    <x v="4"/>
    <n v="2000"/>
    <n v="150"/>
    <n v="2150"/>
    <s v="Shared"/>
    <n v="6.9767441860465115E-2"/>
    <n v="2017"/>
    <x v="1"/>
    <m/>
    <m/>
  </r>
  <r>
    <s v="16'"/>
    <x v="9"/>
    <x v="34"/>
    <n v="2200"/>
    <n v="200"/>
    <n v="2400"/>
    <s v="Shared"/>
    <n v="8.3333333333333329E-2"/>
    <n v="2022"/>
    <x v="13"/>
    <m/>
    <s v="Empty"/>
  </r>
  <r>
    <s v="17.5'"/>
    <x v="14"/>
    <x v="35"/>
    <n v="3860"/>
    <n v="500"/>
    <n v="4360"/>
    <s v="Shared"/>
    <n v="0.11467889908256881"/>
    <n v="2015"/>
    <x v="1"/>
    <m/>
    <m/>
  </r>
  <r>
    <s v="17.5'"/>
    <x v="14"/>
    <x v="4"/>
    <n v="4040"/>
    <n v="360"/>
    <n v="4400"/>
    <s v="Oregon"/>
    <n v="8.1818181818181818E-2"/>
    <n v="2009"/>
    <x v="1"/>
    <m/>
    <m/>
  </r>
  <r>
    <s v="17.5'"/>
    <x v="14"/>
    <x v="4"/>
    <n v="2600"/>
    <n v="380"/>
    <n v="2980"/>
    <s v="Oregon"/>
    <n v="0.12751677852348994"/>
    <n v="2008"/>
    <x v="1"/>
    <m/>
    <m/>
  </r>
  <r>
    <s v="17'"/>
    <x v="14"/>
    <x v="36"/>
    <n v="3000"/>
    <n v="400"/>
    <n v="3400"/>
    <s v="Shared"/>
    <n v="0.11764705882352941"/>
    <n v="2013"/>
    <x v="1"/>
    <m/>
    <m/>
  </r>
  <r>
    <s v="17'"/>
    <x v="14"/>
    <x v="36"/>
    <n v="3180"/>
    <n v="410"/>
    <n v="3590"/>
    <s v="Shared"/>
    <n v="0.11420612813370473"/>
    <n v="2015"/>
    <x v="1"/>
    <m/>
    <m/>
  </r>
  <r>
    <s v="17'"/>
    <x v="14"/>
    <x v="36"/>
    <n v="3180"/>
    <n v="410"/>
    <n v="3590"/>
    <s v="Shared"/>
    <n v="0.11420612813370473"/>
    <n v="2019"/>
    <x v="6"/>
    <m/>
    <m/>
  </r>
  <r>
    <s v="17'"/>
    <x v="14"/>
    <x v="37"/>
    <n v="2860"/>
    <n v="374"/>
    <n v="3234"/>
    <s v="Shared"/>
    <n v="0.11564625850340136"/>
    <n v="2013"/>
    <x v="1"/>
    <m/>
    <m/>
  </r>
  <r>
    <s v="17'"/>
    <x v="14"/>
    <x v="38"/>
    <n v="3220"/>
    <n v="400"/>
    <n v="3620"/>
    <s v="Shared"/>
    <n v="0.11049723756906077"/>
    <n v="2017"/>
    <x v="1"/>
    <m/>
    <m/>
  </r>
  <r>
    <s v="17'"/>
    <x v="14"/>
    <x v="39"/>
    <n v="2700"/>
    <n v="298"/>
    <n v="2998"/>
    <s v="Shared"/>
    <n v="9.939959973315543E-2"/>
    <n v="2013"/>
    <x v="1"/>
    <m/>
    <m/>
  </r>
  <r>
    <s v="17'"/>
    <x v="14"/>
    <x v="4"/>
    <n v="3108"/>
    <n v="410"/>
    <n v="3518"/>
    <s v="Shared"/>
    <n v="0.11654349061967027"/>
    <n v="2016"/>
    <x v="1"/>
    <m/>
    <m/>
  </r>
  <r>
    <s v="17'"/>
    <x v="14"/>
    <x v="4"/>
    <n v="3100"/>
    <n v="410"/>
    <n v="3510"/>
    <s v="Shared"/>
    <n v="0.11680911680911681"/>
    <n v="2015"/>
    <x v="1"/>
    <m/>
    <m/>
  </r>
  <r>
    <s v="17'"/>
    <x v="14"/>
    <x v="4"/>
    <n v="1920"/>
    <n v="274"/>
    <n v="2194"/>
    <s v="Shared"/>
    <n v="0.12488605287146765"/>
    <n v="2016"/>
    <x v="1"/>
    <m/>
    <m/>
  </r>
  <r>
    <s v="17'"/>
    <x v="2"/>
    <x v="40"/>
    <n v="2730"/>
    <n v="240"/>
    <n v="2970"/>
    <s v="Shared"/>
    <n v="8.0808080808080815E-2"/>
    <n v="2011"/>
    <x v="1"/>
    <m/>
    <m/>
  </r>
  <r>
    <s v="17'"/>
    <x v="3"/>
    <x v="41"/>
    <n v="2820"/>
    <n v="440"/>
    <n v="3260"/>
    <s v="Oregon"/>
    <n v="0.13496932515337423"/>
    <n v="2008"/>
    <x v="1"/>
    <m/>
    <m/>
  </r>
  <r>
    <s v="17'"/>
    <x v="3"/>
    <x v="41"/>
    <n v="2900"/>
    <n v="360"/>
    <n v="3260"/>
    <s v="Arizona"/>
    <n v="0.11042944785276074"/>
    <n v="2009"/>
    <x v="1"/>
    <m/>
    <m/>
  </r>
  <r>
    <s v="17'"/>
    <x v="4"/>
    <x v="27"/>
    <n v="2560"/>
    <n v="380"/>
    <n v="2940"/>
    <s v="Oregon"/>
    <n v="0.12925170068027211"/>
    <n v="2008"/>
    <x v="1"/>
    <m/>
    <m/>
  </r>
  <r>
    <s v="16'"/>
    <x v="4"/>
    <x v="42"/>
    <n v="2580"/>
    <n v="240"/>
    <n v="2820"/>
    <s v="Oregon"/>
    <n v="8.5106382978723402E-2"/>
    <n v="2008"/>
    <x v="1"/>
    <m/>
    <m/>
  </r>
  <r>
    <s v="17'"/>
    <x v="4"/>
    <x v="42"/>
    <n v="2620"/>
    <n v="420"/>
    <n v="3040"/>
    <s v="L. Casitas"/>
    <n v="0.13815789473684212"/>
    <n v="2011"/>
    <x v="1"/>
    <m/>
    <m/>
  </r>
  <r>
    <s v="17'"/>
    <x v="4"/>
    <x v="43"/>
    <n v="2620"/>
    <n v="340"/>
    <n v="2960"/>
    <s v="Shared"/>
    <n v="0.11486486486486487"/>
    <n v="2020"/>
    <x v="14"/>
    <s v="Yes"/>
    <m/>
  </r>
  <r>
    <s v="17'"/>
    <x v="4"/>
    <x v="44"/>
    <n v="2660"/>
    <n v="360"/>
    <n v="3020"/>
    <s v="Shared"/>
    <n v="0.11920529801324503"/>
    <n v="2015"/>
    <x v="1"/>
    <s v="Yes"/>
    <m/>
  </r>
  <r>
    <s v="17'"/>
    <x v="4"/>
    <x v="27"/>
    <n v="2660"/>
    <n v="380"/>
    <n v="3040"/>
    <s v="Oregon"/>
    <n v="0.125"/>
    <n v="2010"/>
    <x v="1"/>
    <m/>
    <m/>
  </r>
  <r>
    <s v="17'"/>
    <x v="4"/>
    <x v="42"/>
    <n v="2680"/>
    <n v="360"/>
    <n v="3040"/>
    <s v="Oregon"/>
    <n v="0.11842105263157894"/>
    <n v="2009"/>
    <x v="1"/>
    <m/>
    <m/>
  </r>
  <r>
    <s v="17'"/>
    <x v="4"/>
    <x v="42"/>
    <n v="2700"/>
    <n v="420"/>
    <n v="3120"/>
    <s v="Oregon"/>
    <n v="0.13461538461538461"/>
    <n v="2009"/>
    <x v="1"/>
    <m/>
    <m/>
  </r>
  <r>
    <s v="17'"/>
    <x v="4"/>
    <x v="27"/>
    <n v="2740"/>
    <n v="380"/>
    <n v="3120"/>
    <s v="Oregon"/>
    <n v="0.12179487179487179"/>
    <n v="2010"/>
    <x v="1"/>
    <m/>
    <m/>
  </r>
  <r>
    <s v="17'"/>
    <x v="4"/>
    <x v="42"/>
    <n v="2760"/>
    <n v="420"/>
    <n v="3180"/>
    <s v="Oregon"/>
    <n v="0.13207547169811321"/>
    <n v="2011"/>
    <x v="1"/>
    <m/>
    <m/>
  </r>
  <r>
    <s v="17'"/>
    <x v="4"/>
    <x v="45"/>
    <n v="2785"/>
    <n v="465"/>
    <n v="3250"/>
    <s v="Shared"/>
    <n v="0.14307692307692307"/>
    <n v="2021"/>
    <x v="1"/>
    <s v="Yes"/>
    <m/>
  </r>
  <r>
    <s v="17'"/>
    <x v="4"/>
    <x v="8"/>
    <n v="2840"/>
    <n v="460"/>
    <n v="3300"/>
    <s v="Oregon"/>
    <n v="0.1393939393939394"/>
    <n v="2010"/>
    <x v="1"/>
    <m/>
    <m/>
  </r>
  <r>
    <s v="17'"/>
    <x v="4"/>
    <x v="8"/>
    <n v="2860"/>
    <n v="360"/>
    <n v="3220"/>
    <s v="Oregon"/>
    <n v="0.11180124223602485"/>
    <n v="2009"/>
    <x v="1"/>
    <m/>
    <m/>
  </r>
  <r>
    <s v="17'"/>
    <x v="4"/>
    <x v="27"/>
    <n v="2860"/>
    <n v="390"/>
    <n v="3250"/>
    <s v="Oregon"/>
    <n v="0.12"/>
    <n v="2011"/>
    <x v="1"/>
    <m/>
    <m/>
  </r>
  <r>
    <s v="17'"/>
    <x v="4"/>
    <x v="46"/>
    <n v="2874"/>
    <n v="446"/>
    <n v="3320"/>
    <s v="Shared"/>
    <n v="0.13433734939759037"/>
    <n v="2013"/>
    <x v="1"/>
    <s v="Yes"/>
    <m/>
  </r>
  <r>
    <s v="17'"/>
    <x v="4"/>
    <x v="42"/>
    <n v="2880"/>
    <n v="360"/>
    <n v="3240"/>
    <s v="Oregon"/>
    <n v="0.1111111111111111"/>
    <n v="2011"/>
    <x v="1"/>
    <m/>
    <m/>
  </r>
  <r>
    <s v="17'"/>
    <x v="4"/>
    <x v="8"/>
    <n v="2880"/>
    <n v="420"/>
    <n v="3300"/>
    <s v="Oregon"/>
    <n v="0.12727272727272726"/>
    <n v="2009"/>
    <x v="1"/>
    <m/>
    <m/>
  </r>
  <r>
    <s v="17'"/>
    <x v="4"/>
    <x v="27"/>
    <n v="2900"/>
    <n v="400"/>
    <n v="3300"/>
    <s v="Oregon"/>
    <n v="0.12121212121212122"/>
    <n v="2008"/>
    <x v="1"/>
    <m/>
    <m/>
  </r>
  <r>
    <s v="16'"/>
    <x v="4"/>
    <x v="47"/>
    <n v="2920"/>
    <n v="300"/>
    <n v="3220"/>
    <s v="Shared"/>
    <n v="9.3167701863354033E-2"/>
    <n v="2021"/>
    <x v="15"/>
    <s v="Yes"/>
    <m/>
  </r>
  <r>
    <s v="17'"/>
    <x v="4"/>
    <x v="43"/>
    <n v="2920"/>
    <n v="340"/>
    <n v="3260"/>
    <s v="Shared"/>
    <n v="0.10429447852760736"/>
    <n v="2022"/>
    <x v="8"/>
    <s v="Yes"/>
    <s v="Solo Traveler"/>
  </r>
  <r>
    <s v="17'"/>
    <x v="4"/>
    <x v="45"/>
    <n v="2930"/>
    <n v="320"/>
    <n v="3250"/>
    <s v="Shared"/>
    <n v="9.8461538461538461E-2"/>
    <n v="2016"/>
    <x v="1"/>
    <s v="es"/>
    <m/>
  </r>
  <r>
    <s v="16'"/>
    <x v="4"/>
    <x v="27"/>
    <n v="2960"/>
    <n v="300"/>
    <n v="3260"/>
    <s v="L. Casitas"/>
    <n v="9.202453987730061E-2"/>
    <n v="2010"/>
    <x v="1"/>
    <m/>
    <m/>
  </r>
  <r>
    <s v="17'"/>
    <x v="4"/>
    <x v="27"/>
    <n v="2960"/>
    <n v="400"/>
    <n v="3360"/>
    <s v="Oregon"/>
    <n v="0.11904761904761904"/>
    <n v="2009"/>
    <x v="1"/>
    <m/>
    <m/>
  </r>
  <r>
    <s v="17'"/>
    <x v="4"/>
    <x v="27"/>
    <n v="2960"/>
    <n v="440"/>
    <n v="3400"/>
    <s v="L. Casitas"/>
    <n v="0.12941176470588237"/>
    <n v="2009"/>
    <x v="1"/>
    <m/>
    <m/>
  </r>
  <r>
    <s v="17'"/>
    <x v="4"/>
    <x v="27"/>
    <n v="2960"/>
    <n v="470"/>
    <n v="3430"/>
    <s v="Oregon"/>
    <n v="0.13702623906705538"/>
    <n v="2011"/>
    <x v="1"/>
    <m/>
    <m/>
  </r>
  <r>
    <s v="17'"/>
    <x v="4"/>
    <x v="42"/>
    <n v="2980"/>
    <n v="340"/>
    <n v="3320"/>
    <s v="Oregon"/>
    <n v="0.10240963855421686"/>
    <n v="2011"/>
    <x v="1"/>
    <m/>
    <m/>
  </r>
  <r>
    <s v="17'"/>
    <x v="4"/>
    <x v="27"/>
    <n v="2980"/>
    <n v="450"/>
    <n v="3430"/>
    <s v="Oregon"/>
    <n v="0.13119533527696792"/>
    <n v="2011"/>
    <x v="1"/>
    <m/>
    <m/>
  </r>
  <r>
    <s v="17'"/>
    <x v="4"/>
    <x v="27"/>
    <n v="2980"/>
    <n v="300"/>
    <n v="3280"/>
    <s v="Oregon"/>
    <n v="9.1463414634146339E-2"/>
    <n v="2008"/>
    <x v="1"/>
    <m/>
    <m/>
  </r>
  <r>
    <s v="17'"/>
    <x v="4"/>
    <x v="42"/>
    <n v="3000"/>
    <n v="360"/>
    <n v="3360"/>
    <s v="Oregon"/>
    <n v="0.10714285714285714"/>
    <n v="2009"/>
    <x v="1"/>
    <m/>
    <m/>
  </r>
  <r>
    <s v="17'"/>
    <x v="4"/>
    <x v="8"/>
    <n v="3000"/>
    <n v="460"/>
    <n v="3460"/>
    <s v="Oregon"/>
    <n v="0.13294797687861271"/>
    <n v="2010"/>
    <x v="1"/>
    <m/>
    <m/>
  </r>
  <r>
    <s v="17'"/>
    <x v="4"/>
    <x v="27"/>
    <n v="3000"/>
    <n v="520"/>
    <n v="3520"/>
    <s v="L. Casitas"/>
    <n v="0.14772727272727273"/>
    <n v="2010"/>
    <x v="1"/>
    <m/>
    <m/>
  </r>
  <r>
    <s v="17'"/>
    <x v="4"/>
    <x v="27"/>
    <n v="3000"/>
    <n v="360"/>
    <n v="3360"/>
    <s v="Oregon"/>
    <n v="0.10714285714285714"/>
    <n v="2008"/>
    <x v="1"/>
    <m/>
    <m/>
  </r>
  <r>
    <s v="17'"/>
    <x v="4"/>
    <x v="27"/>
    <n v="3020"/>
    <n v="380"/>
    <n v="3400"/>
    <s v="L. Casitas"/>
    <n v="0.11176470588235295"/>
    <n v="2010"/>
    <x v="1"/>
    <m/>
    <m/>
  </r>
  <r>
    <s v="17'"/>
    <x v="4"/>
    <x v="27"/>
    <n v="3040"/>
    <n v="310"/>
    <n v="3350"/>
    <s v="Oregon"/>
    <n v="9.2537313432835819E-2"/>
    <n v="2011"/>
    <x v="1"/>
    <m/>
    <m/>
  </r>
  <r>
    <s v="17'"/>
    <x v="4"/>
    <x v="48"/>
    <n v="3060"/>
    <n v="640"/>
    <n v="3700"/>
    <s v="Shared"/>
    <n v="0.17297297297297298"/>
    <n v="2025"/>
    <x v="12"/>
    <m/>
    <m/>
  </r>
  <r>
    <s v="17'"/>
    <x v="4"/>
    <x v="8"/>
    <n v="3100"/>
    <n v="460"/>
    <n v="3560"/>
    <s v="L. Casitas"/>
    <n v="0.12921348314606743"/>
    <n v="2010"/>
    <x v="1"/>
    <m/>
    <m/>
  </r>
  <r>
    <s v="17'"/>
    <x v="4"/>
    <x v="8"/>
    <n v="3140"/>
    <n v="680"/>
    <n v="3820"/>
    <s v="Oregon"/>
    <n v="0.17801047120418848"/>
    <n v="2008"/>
    <x v="1"/>
    <m/>
    <m/>
  </r>
  <r>
    <s v="17'"/>
    <x v="4"/>
    <x v="27"/>
    <n v="3140"/>
    <n v="360"/>
    <n v="3500"/>
    <s v="Oregon"/>
    <n v="0.10285714285714286"/>
    <n v="2009"/>
    <x v="1"/>
    <m/>
    <m/>
  </r>
  <r>
    <s v="17'"/>
    <x v="4"/>
    <x v="49"/>
    <n v="3170"/>
    <n v="400"/>
    <n v="3570"/>
    <s v="Shared"/>
    <n v="0.11204481792717087"/>
    <n v="2015"/>
    <x v="1"/>
    <s v="Yes"/>
    <m/>
  </r>
  <r>
    <s v="17'"/>
    <x v="4"/>
    <x v="50"/>
    <n v="3200"/>
    <n v="420"/>
    <n v="3620"/>
    <s v="Shared"/>
    <n v="0.11602209944751381"/>
    <n v="2016"/>
    <x v="1"/>
    <s v="Yes"/>
    <s v="225# Trail Bike on back"/>
  </r>
  <r>
    <s v="17'"/>
    <x v="4"/>
    <x v="51"/>
    <n v="3210"/>
    <n v="420"/>
    <n v="3630"/>
    <s v="Shared"/>
    <n v="0.11570247933884298"/>
    <n v="2017"/>
    <x v="1"/>
    <s v="Yes"/>
    <m/>
  </r>
  <r>
    <s v="17'"/>
    <x v="4"/>
    <x v="8"/>
    <n v="3300"/>
    <n v="660"/>
    <n v="3960"/>
    <s v="L. Casitas"/>
    <n v="0.16666666666666666"/>
    <n v="2009"/>
    <x v="1"/>
    <m/>
    <m/>
  </r>
  <r>
    <s v="17'"/>
    <x v="15"/>
    <x v="4"/>
    <n v="2380"/>
    <n v="230"/>
    <n v="2610"/>
    <s v="Shared"/>
    <n v="8.8122605363984668E-2"/>
    <n v="2015"/>
    <x v="1"/>
    <m/>
    <m/>
  </r>
  <r>
    <s v="17'"/>
    <x v="15"/>
    <x v="4"/>
    <n v="2360"/>
    <n v="200"/>
    <n v="2560"/>
    <s v="Shared"/>
    <n v="7.8125E-2"/>
    <n v="2015"/>
    <x v="1"/>
    <m/>
    <m/>
  </r>
  <r>
    <s v="17'"/>
    <x v="15"/>
    <x v="4"/>
    <n v="2230"/>
    <n v="240"/>
    <n v="2470"/>
    <s v="Shared"/>
    <n v="9.7165991902834009E-2"/>
    <n v="2015"/>
    <x v="1"/>
    <m/>
    <m/>
  </r>
  <r>
    <s v="17'"/>
    <x v="15"/>
    <x v="4"/>
    <n v="1565"/>
    <n v="220"/>
    <n v="1785"/>
    <s v="Shared"/>
    <n v="0.12324929971988796"/>
    <n v="2015"/>
    <x v="1"/>
    <m/>
    <m/>
  </r>
  <r>
    <s v="17'"/>
    <x v="5"/>
    <x v="52"/>
    <n v="2440"/>
    <n v="280"/>
    <n v="2720"/>
    <s v="Shared"/>
    <n v="0.10294117647058823"/>
    <n v="2018"/>
    <x v="1"/>
    <m/>
    <s v="No AC, WH, Dual 6V"/>
  </r>
  <r>
    <s v="17'"/>
    <x v="5"/>
    <x v="53"/>
    <n v="2670"/>
    <n v="340"/>
    <n v="3010"/>
    <s v="Shared"/>
    <n v="0.11295681063122924"/>
    <n v="2012"/>
    <x v="1"/>
    <m/>
    <m/>
  </r>
  <r>
    <s v="17'"/>
    <x v="5"/>
    <x v="53"/>
    <n v="2820"/>
    <n v="300"/>
    <n v="3120"/>
    <s v="Shared"/>
    <n v="9.6153846153846159E-2"/>
    <n v="2013"/>
    <x v="1"/>
    <m/>
    <m/>
  </r>
  <r>
    <s v="17'"/>
    <x v="5"/>
    <x v="53"/>
    <n v="2560"/>
    <n v="320"/>
    <n v="2880"/>
    <s v="Oregon"/>
    <n v="0.1111111111111111"/>
    <n v="2011"/>
    <x v="1"/>
    <m/>
    <m/>
  </r>
  <r>
    <s v="17'"/>
    <x v="5"/>
    <x v="53"/>
    <n v="2560"/>
    <n v="380"/>
    <n v="2940"/>
    <s v="Oregon"/>
    <n v="0.12925170068027211"/>
    <n v="2010"/>
    <x v="1"/>
    <m/>
    <m/>
  </r>
  <r>
    <s v="17'"/>
    <x v="5"/>
    <x v="53"/>
    <n v="3020"/>
    <n v="320"/>
    <n v="3340"/>
    <s v="Oregon"/>
    <n v="9.580838323353294E-2"/>
    <n v="2010"/>
    <x v="1"/>
    <m/>
    <m/>
  </r>
  <r>
    <s v="17'"/>
    <x v="5"/>
    <x v="53"/>
    <n v="2340"/>
    <n v="320"/>
    <n v="2660"/>
    <s v="Oregon"/>
    <n v="0.12030075187969924"/>
    <n v="2009"/>
    <x v="1"/>
    <m/>
    <m/>
  </r>
  <r>
    <s v="17'"/>
    <x v="5"/>
    <x v="53"/>
    <n v="2500"/>
    <n v="340"/>
    <n v="2840"/>
    <s v="Oregon"/>
    <n v="0.11971830985915492"/>
    <n v="2010"/>
    <x v="1"/>
    <m/>
    <m/>
  </r>
  <r>
    <s v="17'"/>
    <x v="5"/>
    <x v="53"/>
    <n v="2500"/>
    <n v="500"/>
    <n v="3000"/>
    <s v="Oregon"/>
    <n v="0.16666666666666666"/>
    <n v="2008"/>
    <x v="1"/>
    <m/>
    <m/>
  </r>
  <r>
    <s v="17'"/>
    <x v="16"/>
    <x v="54"/>
    <n v="2685"/>
    <n v="305"/>
    <n v="2990"/>
    <s v="Shared"/>
    <n v="0.1020066889632107"/>
    <n v="2019"/>
    <x v="16"/>
    <m/>
    <s v="Full Load + Water"/>
  </r>
  <r>
    <s v="17'"/>
    <x v="17"/>
    <x v="55"/>
    <n v="3560"/>
    <n v="340"/>
    <n v="3900"/>
    <s v="Oregon"/>
    <n v="8.7179487179487175E-2"/>
    <n v="2008"/>
    <x v="1"/>
    <m/>
    <m/>
  </r>
  <r>
    <s v="18.5'"/>
    <x v="17"/>
    <x v="55"/>
    <n v="3262"/>
    <n v="440"/>
    <n v="3702"/>
    <s v="Shared"/>
    <n v="0.11885467314964884"/>
    <n v="2016"/>
    <x v="17"/>
    <m/>
    <s v="2015 Trailer"/>
  </r>
  <r>
    <s v="18'"/>
    <x v="8"/>
    <x v="56"/>
    <n v="3060"/>
    <n v="340"/>
    <n v="3400"/>
    <s v="Quartzsite"/>
    <n v="0.1"/>
    <n v="2011"/>
    <x v="1"/>
    <m/>
    <m/>
  </r>
  <r>
    <s v="19'"/>
    <x v="18"/>
    <x v="57"/>
    <n v="2420"/>
    <n v="320"/>
    <n v="2740"/>
    <s v="Oregon"/>
    <n v="0.11678832116788321"/>
    <n v="2011"/>
    <x v="1"/>
    <m/>
    <m/>
  </r>
  <r>
    <s v="19'"/>
    <x v="5"/>
    <x v="58"/>
    <n v="2920"/>
    <n v="220"/>
    <n v="3140"/>
    <s v="Oregon"/>
    <n v="7.0063694267515922E-2"/>
    <n v="2010"/>
    <x v="1"/>
    <m/>
    <m/>
  </r>
  <r>
    <s v="19'"/>
    <x v="5"/>
    <x v="58"/>
    <n v="3305"/>
    <n v="450"/>
    <n v="3755"/>
    <s v="Shared"/>
    <n v="0.11984021304926765"/>
    <n v="2011"/>
    <x v="1"/>
    <m/>
    <m/>
  </r>
  <r>
    <s v="19'"/>
    <x v="5"/>
    <x v="58"/>
    <n v="3440"/>
    <n v="360"/>
    <n v="3800"/>
    <s v="Oregon"/>
    <n v="9.4736842105263161E-2"/>
    <n v="2010"/>
    <x v="1"/>
    <m/>
    <m/>
  </r>
  <r>
    <s v="19'"/>
    <x v="5"/>
    <x v="58"/>
    <n v="3620"/>
    <n v="240"/>
    <n v="3860"/>
    <s v="Oregon"/>
    <n v="6.2176165803108807E-2"/>
    <n v="2010"/>
    <x v="1"/>
    <m/>
    <m/>
  </r>
  <r>
    <s v="19'"/>
    <x v="5"/>
    <x v="58"/>
    <n v="3740"/>
    <n v="240"/>
    <n v="3980"/>
    <s v="Oregon"/>
    <n v="6.030150753768844E-2"/>
    <n v="2010"/>
    <x v="1"/>
    <m/>
    <m/>
  </r>
  <r>
    <s v="19'"/>
    <x v="5"/>
    <x v="58"/>
    <n v="3250"/>
    <n v="350"/>
    <n v="3600"/>
    <s v="Shared"/>
    <n v="9.7222222222222224E-2"/>
    <n v="2014"/>
    <x v="1"/>
    <m/>
    <m/>
  </r>
  <r>
    <s v="19'"/>
    <x v="5"/>
    <x v="58"/>
    <n v="3220"/>
    <n v="480"/>
    <n v="3700"/>
    <s v="Shared"/>
    <n v="0.12972972972972974"/>
    <n v="2014"/>
    <x v="1"/>
    <m/>
    <m/>
  </r>
  <r>
    <s v="19'"/>
    <x v="5"/>
    <x v="58"/>
    <n v="2670"/>
    <n v="460"/>
    <n v="3130"/>
    <s v="Shared"/>
    <n v="0.14696485623003194"/>
    <n v="2011"/>
    <x v="1"/>
    <m/>
    <m/>
  </r>
  <r>
    <s v="19'"/>
    <x v="5"/>
    <x v="58"/>
    <n v="3750"/>
    <n v="390"/>
    <n v="4140"/>
    <s v="Shared"/>
    <n v="9.420289855072464E-2"/>
    <n v="2015"/>
    <x v="1"/>
    <m/>
    <m/>
  </r>
  <r>
    <s v="19'"/>
    <x v="5"/>
    <x v="58"/>
    <n v="3360"/>
    <n v="390"/>
    <n v="3750"/>
    <s v="Shared"/>
    <n v="0.104"/>
    <n v="2015"/>
    <x v="1"/>
    <m/>
    <m/>
  </r>
  <r>
    <s v="19'"/>
    <x v="5"/>
    <x v="58"/>
    <n v="3230"/>
    <n v="450"/>
    <n v="3680"/>
    <s v="Shared"/>
    <n v="0.12228260869565218"/>
    <n v="2016"/>
    <x v="1"/>
    <m/>
    <m/>
  </r>
  <r>
    <s v="19'"/>
    <x v="5"/>
    <x v="58"/>
    <n v="3280"/>
    <n v="440"/>
    <n v="3720"/>
    <s v="Shared"/>
    <n v="0.11827956989247312"/>
    <n v="2018"/>
    <x v="5"/>
    <m/>
    <s v="2013 Model"/>
  </r>
  <r>
    <s v="19'"/>
    <x v="5"/>
    <x v="58"/>
    <n v="3340"/>
    <n v="410"/>
    <n v="3750"/>
    <s v="Shared"/>
    <n v="0.10933333333333334"/>
    <n v="2019"/>
    <x v="11"/>
    <m/>
    <s v="1st Generation"/>
  </r>
  <r>
    <s v="19'"/>
    <x v="5"/>
    <x v="58"/>
    <n v="3270"/>
    <n v="430"/>
    <n v="3700"/>
    <s v="Shared"/>
    <n v="0.11621621621621622"/>
    <n v="2021"/>
    <x v="5"/>
    <m/>
    <m/>
  </r>
  <r>
    <s v="19'"/>
    <x v="5"/>
    <x v="58"/>
    <n v="3640"/>
    <n v="400"/>
    <n v="4040"/>
    <s v="Shared"/>
    <n v="9.9009900990099015E-2"/>
    <n v="2021"/>
    <x v="4"/>
    <m/>
    <s v="2nd Generation"/>
  </r>
  <r>
    <s v="19'"/>
    <x v="5"/>
    <x v="58"/>
    <n v="3320"/>
    <n v="400"/>
    <n v="3720"/>
    <s v="Shared"/>
    <n v="0.10752688172043011"/>
    <n v="2021"/>
    <x v="18"/>
    <m/>
    <m/>
  </r>
  <r>
    <s v="19'"/>
    <x v="5"/>
    <x v="58"/>
    <n v="3220"/>
    <n v="520"/>
    <n v="3740"/>
    <s v="Shared"/>
    <n v="0.13903743315508021"/>
    <n v="2017"/>
    <x v="1"/>
    <m/>
    <s v="2nd Generation"/>
  </r>
  <r>
    <s v="19'"/>
    <x v="5"/>
    <x v="58"/>
    <n v="3014"/>
    <n v="330"/>
    <n v="3344"/>
    <s v="Shared"/>
    <n v="9.8684210526315791E-2"/>
    <n v="2017"/>
    <x v="1"/>
    <m/>
    <s v="2nd Generation"/>
  </r>
  <r>
    <s v="19'"/>
    <x v="5"/>
    <x v="58"/>
    <n v="3750"/>
    <n v="650"/>
    <n v="4400"/>
    <s v="Shared"/>
    <n v="0.14772727272727273"/>
    <n v="2018"/>
    <x v="1"/>
    <m/>
    <s v="2nd Generation"/>
  </r>
  <r>
    <s v="19'"/>
    <x v="5"/>
    <x v="58"/>
    <n v="3920"/>
    <n v="480"/>
    <n v="4400"/>
    <s v="Shared"/>
    <n v="0.10909090909090909"/>
    <n v="2019"/>
    <x v="1"/>
    <m/>
    <s v="2nd Generation"/>
  </r>
  <r>
    <s v="19'"/>
    <x v="5"/>
    <x v="58"/>
    <n v="3980"/>
    <n v="550"/>
    <n v="4530"/>
    <s v="Shared"/>
    <n v="0.12141280353200883"/>
    <n v="2024"/>
    <x v="18"/>
    <m/>
    <m/>
  </r>
  <r>
    <s v="19'"/>
    <x v="5"/>
    <x v="59"/>
    <n v="2860"/>
    <n v="780"/>
    <n v="3640"/>
    <s v="Shared"/>
    <n v="0.21428571428571427"/>
    <n v="2011"/>
    <x v="1"/>
    <m/>
    <m/>
  </r>
  <r>
    <s v="19'"/>
    <x v="5"/>
    <x v="59"/>
    <n v="3220"/>
    <n v="680"/>
    <n v="3900"/>
    <s v="Oregon"/>
    <n v="0.17435897435897435"/>
    <n v="2010"/>
    <x v="1"/>
    <m/>
    <m/>
  </r>
  <r>
    <s v="19'"/>
    <x v="5"/>
    <x v="59"/>
    <n v="2620"/>
    <n v="720"/>
    <n v="3340"/>
    <s v="Shared"/>
    <n v="0.21556886227544911"/>
    <n v="2013"/>
    <x v="1"/>
    <m/>
    <m/>
  </r>
  <r>
    <s v="19'"/>
    <x v="5"/>
    <x v="59"/>
    <n v="3250"/>
    <n v="750"/>
    <n v="4000"/>
    <s v="Shared"/>
    <n v="0.1875"/>
    <n v="2014"/>
    <x v="1"/>
    <m/>
    <m/>
  </r>
  <r>
    <s v="19'"/>
    <x v="7"/>
    <x v="60"/>
    <n v="2420"/>
    <n v="480"/>
    <n v="2900"/>
    <s v="Oregon"/>
    <n v="0.16551724137931034"/>
    <n v="2010"/>
    <x v="1"/>
    <m/>
    <m/>
  </r>
  <r>
    <s v="19'"/>
    <x v="7"/>
    <x v="60"/>
    <n v="2640"/>
    <n v="680"/>
    <n v="3320"/>
    <s v="Oregon"/>
    <n v="0.20481927710843373"/>
    <n v="2009"/>
    <x v="1"/>
    <m/>
    <m/>
  </r>
  <r>
    <s v="19'"/>
    <x v="7"/>
    <x v="60"/>
    <n v="2780"/>
    <n v="580"/>
    <n v="3360"/>
    <s v="L. Casitas"/>
    <n v="0.17261904761904762"/>
    <n v="2010"/>
    <x v="1"/>
    <m/>
    <m/>
  </r>
  <r>
    <s v="19'"/>
    <x v="7"/>
    <x v="60"/>
    <n v="2720"/>
    <n v="700"/>
    <n v="3420"/>
    <s v="Oregon"/>
    <n v="0.2046783625730994"/>
    <n v="2010"/>
    <x v="1"/>
    <m/>
    <m/>
  </r>
  <r>
    <s v="19'"/>
    <x v="7"/>
    <x v="60"/>
    <n v="3000"/>
    <n v="580"/>
    <n v="3580"/>
    <s v="Oregon"/>
    <n v="0.16201117318435754"/>
    <n v="2009"/>
    <x v="1"/>
    <m/>
    <m/>
  </r>
  <r>
    <s v="19'"/>
    <x v="7"/>
    <x v="60"/>
    <n v="3300"/>
    <n v="560"/>
    <n v="3860"/>
    <s v="Oregon"/>
    <n v="0.14507772020725387"/>
    <n v="2011"/>
    <x v="1"/>
    <m/>
    <m/>
  </r>
  <r>
    <s v="20'"/>
    <x v="14"/>
    <x v="60"/>
    <n v="3600"/>
    <n v="1060"/>
    <n v="4660"/>
    <s v="L. Casitas"/>
    <n v="0.22746781115879827"/>
    <n v="2009"/>
    <x v="1"/>
    <m/>
    <m/>
  </r>
  <r>
    <s v="20'"/>
    <x v="14"/>
    <x v="60"/>
    <n v="3780"/>
    <n v="1000"/>
    <n v="4780"/>
    <s v="Oregon"/>
    <n v="0.20920502092050208"/>
    <n v="2010"/>
    <x v="1"/>
    <m/>
    <m/>
  </r>
  <r>
    <s v="20'"/>
    <x v="14"/>
    <x v="60"/>
    <n v="4420"/>
    <n v="640"/>
    <n v="5060"/>
    <s v="Oregon"/>
    <n v="0.12648221343873517"/>
    <n v="2009"/>
    <x v="1"/>
    <m/>
    <m/>
  </r>
  <r>
    <s v="20'"/>
    <x v="19"/>
    <x v="60"/>
    <n v="2820"/>
    <n v="520"/>
    <n v="3340"/>
    <s v="Oregon"/>
    <n v="0.15568862275449102"/>
    <n v="2010"/>
    <x v="1"/>
    <m/>
    <m/>
  </r>
  <r>
    <s v="21'"/>
    <x v="14"/>
    <x v="61"/>
    <n v="4820"/>
    <n v="540"/>
    <n v="5360"/>
    <s v="Shared"/>
    <n v="0.10074626865671642"/>
    <n v="2019"/>
    <x v="16"/>
    <m/>
    <s v="2018 Trailer"/>
  </r>
  <r>
    <s v="21'"/>
    <x v="14"/>
    <x v="62"/>
    <n v="5500"/>
    <n v="520"/>
    <n v="6020"/>
    <s v="Shared"/>
    <n v="8.6378737541528236E-2"/>
    <n v="2022"/>
    <x v="16"/>
    <m/>
    <m/>
  </r>
  <r>
    <s v="21'"/>
    <x v="14"/>
    <x v="63"/>
    <n v="5200"/>
    <n v="1160"/>
    <n v="6360"/>
    <s v="Oregon"/>
    <n v="0.18238993710691823"/>
    <n v="2008"/>
    <x v="1"/>
    <m/>
    <m/>
  </r>
  <r>
    <s v="21'"/>
    <x v="5"/>
    <x v="64"/>
    <n v="4400"/>
    <n v="500"/>
    <n v="4900"/>
    <s v="Shared"/>
    <n v="0.10204081632653061"/>
    <n v="2021"/>
    <x v="12"/>
    <m/>
    <s v="2nd Generation Reweigh"/>
  </r>
  <r>
    <s v="21'"/>
    <x v="5"/>
    <x v="64"/>
    <n v="3360"/>
    <n v="380"/>
    <n v="3740"/>
    <s v="Shared"/>
    <n v="0.10160427807486631"/>
    <n v="2013"/>
    <x v="1"/>
    <m/>
    <m/>
  </r>
  <r>
    <s v="21'"/>
    <x v="5"/>
    <x v="64"/>
    <n v="3200"/>
    <n v="460"/>
    <n v="3660"/>
    <s v="Shared"/>
    <n v="0.12568306010928962"/>
    <n v="2013"/>
    <x v="1"/>
    <m/>
    <m/>
  </r>
  <r>
    <s v="21'"/>
    <x v="5"/>
    <x v="64"/>
    <n v="3220"/>
    <n v="380"/>
    <n v="3600"/>
    <s v="Shared"/>
    <n v="0.10555555555555556"/>
    <n v="2014"/>
    <x v="1"/>
    <m/>
    <s v="As Delivered, No Personal items or food"/>
  </r>
  <r>
    <s v="21'"/>
    <x v="5"/>
    <x v="64"/>
    <n v="3776"/>
    <n v="450"/>
    <n v="4226"/>
    <s v="Shared"/>
    <n v="0.10648367250354945"/>
    <n v="2014"/>
    <x v="1"/>
    <m/>
    <m/>
  </r>
  <r>
    <s v="21'"/>
    <x v="5"/>
    <x v="64"/>
    <n v="3800"/>
    <n v="500"/>
    <n v="4300"/>
    <s v="Shared"/>
    <n v="0.11627906976744186"/>
    <n v="2014"/>
    <x v="1"/>
    <m/>
    <m/>
  </r>
  <r>
    <s v="21'"/>
    <x v="5"/>
    <x v="64"/>
    <n v="3733"/>
    <n v="500"/>
    <n v="4233"/>
    <s v="Shared"/>
    <n v="0.11811953697141507"/>
    <n v="2015"/>
    <x v="1"/>
    <m/>
    <m/>
  </r>
  <r>
    <s v="21'"/>
    <x v="5"/>
    <x v="64"/>
    <n v="3881"/>
    <n v="450"/>
    <n v="4331"/>
    <s v="Shared"/>
    <n v="0.10390210113137843"/>
    <n v="2015"/>
    <x v="1"/>
    <m/>
    <s v="2 Bikes &amp; Carrier on Back"/>
  </r>
  <r>
    <s v="21'"/>
    <x v="5"/>
    <x v="64"/>
    <n v="3600"/>
    <n v="500"/>
    <n v="4100"/>
    <s v="Shared"/>
    <n v="0.12195121951219512"/>
    <n v="2016"/>
    <x v="1"/>
    <m/>
    <m/>
  </r>
  <r>
    <s v="21'"/>
    <x v="5"/>
    <x v="64"/>
    <n v="3965"/>
    <n v="475"/>
    <n v="4440"/>
    <s v="Shared"/>
    <n v="0.10698198198198199"/>
    <n v="2017"/>
    <x v="1"/>
    <m/>
    <m/>
  </r>
  <r>
    <s v="21'"/>
    <x v="5"/>
    <x v="64"/>
    <n v="3940"/>
    <n v="440"/>
    <n v="4380"/>
    <s v="Shared"/>
    <n v="0.1004566210045662"/>
    <n v="2017"/>
    <x v="17"/>
    <m/>
    <s v="2015 Model"/>
  </r>
  <r>
    <s v="21'"/>
    <x v="5"/>
    <x v="64"/>
    <n v="4250"/>
    <n v="450"/>
    <n v="4700"/>
    <s v="Shared"/>
    <n v="9.5744680851063829E-2"/>
    <n v="2017"/>
    <x v="1"/>
    <m/>
    <s v="2nd Generation"/>
  </r>
  <r>
    <s v="21'"/>
    <x v="5"/>
    <x v="64"/>
    <n v="4300"/>
    <n v="500"/>
    <n v="4800"/>
    <s v="Shared"/>
    <n v="0.10416666666666667"/>
    <n v="2018"/>
    <x v="1"/>
    <m/>
    <s v="2nd Generation Reweigh"/>
  </r>
  <r>
    <s v="21'"/>
    <x v="5"/>
    <x v="64"/>
    <n v="4440"/>
    <n v="580"/>
    <n v="5020"/>
    <s v="Shared"/>
    <n v="0.11553784860557768"/>
    <n v="2019"/>
    <x v="1"/>
    <m/>
    <s v="2nd Generation Reweigh"/>
  </r>
  <r>
    <s v="21'"/>
    <x v="5"/>
    <x v="64"/>
    <n v="4050"/>
    <n v="540"/>
    <n v="4590"/>
    <s v="Shared"/>
    <n v="0.11764705882352941"/>
    <n v="2019"/>
    <x v="12"/>
    <m/>
    <s v="2nd Generation"/>
  </r>
  <r>
    <s v="21'"/>
    <x v="5"/>
    <x v="64"/>
    <n v="4140"/>
    <n v="460"/>
    <n v="4600"/>
    <s v="Shared"/>
    <n v="0.1"/>
    <n v="2019"/>
    <x v="1"/>
    <m/>
    <s v="2nd Generation"/>
  </r>
  <r>
    <s v="21'"/>
    <x v="5"/>
    <x v="64"/>
    <n v="4200"/>
    <n v="500"/>
    <n v="4700"/>
    <s v="Shared"/>
    <n v="0.10638297872340426"/>
    <n v="2019"/>
    <x v="1"/>
    <m/>
    <s v="2nd Generation Reweigh"/>
  </r>
  <r>
    <s v="21'"/>
    <x v="5"/>
    <x v="64"/>
    <n v="4300"/>
    <n v="550"/>
    <n v="4850"/>
    <s v="Shared"/>
    <n v="0.1134020618556701"/>
    <n v="2019"/>
    <x v="1"/>
    <m/>
    <m/>
  </r>
  <r>
    <s v="21'"/>
    <x v="5"/>
    <x v="64"/>
    <n v="3860"/>
    <n v="500"/>
    <n v="4360"/>
    <s v="Shared"/>
    <n v="0.11467889908256881"/>
    <n v="2019"/>
    <x v="1"/>
    <m/>
    <s v="1st Generation"/>
  </r>
  <r>
    <s v="21'"/>
    <x v="5"/>
    <x v="64"/>
    <n v="4360"/>
    <n v="640"/>
    <n v="5000"/>
    <s v="Shared"/>
    <n v="0.128"/>
    <n v="2020"/>
    <x v="18"/>
    <m/>
    <m/>
  </r>
  <r>
    <s v="21'"/>
    <x v="5"/>
    <x v="64"/>
    <n v="4250"/>
    <n v="470"/>
    <n v="4720"/>
    <s v="Shared"/>
    <n v="9.9576271186440676E-2"/>
    <n v="2020"/>
    <x v="18"/>
    <m/>
    <m/>
  </r>
  <r>
    <s v="21'"/>
    <x v="5"/>
    <x v="64"/>
    <n v="4321"/>
    <n v="500"/>
    <n v="4821"/>
    <s v="Shared"/>
    <n v="0.10371292263015972"/>
    <n v="2020"/>
    <x v="8"/>
    <m/>
    <m/>
  </r>
  <r>
    <s v="21'"/>
    <x v="5"/>
    <x v="64"/>
    <n v="3650"/>
    <n v="425"/>
    <n v="4075"/>
    <s v="Shared"/>
    <n v="0.10429447852760736"/>
    <n v="2022"/>
    <x v="19"/>
    <m/>
    <s v="2nd Generation"/>
  </r>
  <r>
    <s v="21'"/>
    <x v="5"/>
    <x v="64"/>
    <n v="4321"/>
    <n v="500"/>
    <n v="4821"/>
    <s v="Shared"/>
    <n v="0.10371292263015972"/>
    <n v="2024"/>
    <x v="8"/>
    <m/>
    <m/>
  </r>
  <r>
    <s v="21'"/>
    <x v="5"/>
    <x v="64"/>
    <n v="3520"/>
    <n v="500"/>
    <n v="4020"/>
    <s v="Shared"/>
    <n v="0.12437810945273632"/>
    <n v="2024"/>
    <x v="1"/>
    <m/>
    <m/>
  </r>
  <r>
    <s v="21'"/>
    <x v="5"/>
    <x v="64"/>
    <n v="3600"/>
    <n v="520"/>
    <n v="4120"/>
    <s v="Shared"/>
    <n v="0.12621359223300971"/>
    <n v="2025"/>
    <x v="20"/>
    <m/>
    <m/>
  </r>
  <r>
    <s v="21'"/>
    <x v="5"/>
    <x v="65"/>
    <n v="3950"/>
    <n v="550"/>
    <n v="4500"/>
    <s v="Shared"/>
    <n v="0.12222222222222222"/>
    <n v="2021"/>
    <x v="4"/>
    <m/>
    <s v="Averange of multi weighings"/>
  </r>
  <r>
    <s v="21'"/>
    <x v="5"/>
    <x v="65"/>
    <n v="4480"/>
    <n v="480"/>
    <n v="4960"/>
    <s v="Shared"/>
    <n v="9.6774193548387094E-2"/>
    <n v="2022"/>
    <x v="4"/>
    <m/>
    <s v="Full Fresh, E Bike"/>
  </r>
  <r>
    <s v="21'"/>
    <x v="5"/>
    <x v="66"/>
    <n v="3329"/>
    <n v="617"/>
    <n v="3946"/>
    <s v="Shared"/>
    <n v="0.15636087176887989"/>
    <n v="2014"/>
    <x v="1"/>
    <m/>
    <m/>
  </r>
  <r>
    <s v="21'"/>
    <x v="5"/>
    <x v="66"/>
    <n v="3840"/>
    <n v="520"/>
    <n v="4360"/>
    <s v="Shared"/>
    <n v="0.11926605504587157"/>
    <n v="2014"/>
    <x v="1"/>
    <m/>
    <m/>
  </r>
  <r>
    <s v="21'"/>
    <x v="5"/>
    <x v="66"/>
    <n v="3490"/>
    <n v="610"/>
    <n v="4100"/>
    <s v="Shared"/>
    <n v="0.14878048780487804"/>
    <n v="2014"/>
    <x v="1"/>
    <m/>
    <m/>
  </r>
  <r>
    <s v="21'"/>
    <x v="5"/>
    <x v="66"/>
    <n v="3638"/>
    <n v="1036"/>
    <n v="4674"/>
    <s v="Shared"/>
    <n v="0.22165169020111253"/>
    <n v="2016"/>
    <x v="1"/>
    <m/>
    <m/>
  </r>
  <r>
    <s v="21'"/>
    <x v="5"/>
    <x v="66"/>
    <n v="3660"/>
    <n v="683"/>
    <n v="4343"/>
    <s v="Shared"/>
    <n v="0.1572645636656689"/>
    <n v="2018"/>
    <x v="1"/>
    <m/>
    <m/>
  </r>
  <r>
    <s v="21'"/>
    <x v="5"/>
    <x v="66"/>
    <n v="4233"/>
    <n v="748"/>
    <n v="4981"/>
    <s v="Shared"/>
    <n v="0.15017064846416384"/>
    <n v="2018"/>
    <x v="1"/>
    <m/>
    <m/>
  </r>
  <r>
    <s v="21'"/>
    <x v="5"/>
    <x v="66"/>
    <n v="4140"/>
    <n v="760"/>
    <n v="4900"/>
    <s v="Shared"/>
    <n v="0.15510204081632653"/>
    <n v="2020"/>
    <x v="18"/>
    <m/>
    <s v="2nd Generation"/>
  </r>
  <r>
    <s v="21'"/>
    <x v="5"/>
    <x v="66"/>
    <n v="4180"/>
    <n v="760"/>
    <n v="4940"/>
    <s v="Shared"/>
    <n v="0.15384615384615385"/>
    <n v="2017"/>
    <x v="1"/>
    <m/>
    <s v="2nd Generation"/>
  </r>
  <r>
    <s v="21'"/>
    <x v="5"/>
    <x v="66"/>
    <n v="3760"/>
    <n v="780"/>
    <n v="4540"/>
    <s v="Shared"/>
    <n v="0.17180616740088106"/>
    <n v="2022"/>
    <x v="19"/>
    <m/>
    <s v="Near Empty"/>
  </r>
  <r>
    <s v="21'"/>
    <x v="5"/>
    <x v="66"/>
    <n v="3760"/>
    <n v="800"/>
    <n v="4560"/>
    <s v="Shared"/>
    <n v="0.17543859649122806"/>
    <n v="2022"/>
    <x v="19"/>
    <m/>
    <m/>
  </r>
  <r>
    <s v="21'"/>
    <x v="5"/>
    <x v="66"/>
    <n v="3620"/>
    <n v="900"/>
    <n v="4520"/>
    <s v="Shared"/>
    <n v="0.19911504424778761"/>
    <n v="2023"/>
    <x v="1"/>
    <m/>
    <s v="2nd Generation"/>
  </r>
  <r>
    <s v="21'"/>
    <x v="5"/>
    <x v="66"/>
    <n v="3760"/>
    <n v="860"/>
    <n v="4620"/>
    <s v="Shared"/>
    <n v="0.18614718614718614"/>
    <n v="2024"/>
    <x v="16"/>
    <m/>
    <m/>
  </r>
  <r>
    <s v="21'"/>
    <x v="5"/>
    <x v="66"/>
    <n v="3760"/>
    <n v="860"/>
    <n v="4620"/>
    <s v="Shared"/>
    <n v="0.18614718614718614"/>
    <n v="2025"/>
    <x v="16"/>
    <m/>
    <m/>
  </r>
  <r>
    <s v="23'"/>
    <x v="5"/>
    <x v="67"/>
    <n v="4560"/>
    <n v="600"/>
    <n v="5160"/>
    <s v="Shared"/>
    <n v="0.11627906976744186"/>
    <n v="2025"/>
    <x v="21"/>
    <m/>
    <m/>
  </r>
  <r>
    <s v="23' -  6&quot;"/>
    <x v="17"/>
    <x v="68"/>
    <n v="5140"/>
    <n v="560"/>
    <n v="5700"/>
    <s v="Shared"/>
    <n v="9.8245614035087719E-2"/>
    <n v="2021"/>
    <x v="17"/>
    <m/>
    <m/>
  </r>
  <r>
    <s v="25'"/>
    <x v="14"/>
    <x v="69"/>
    <n v="5680"/>
    <n v="1200"/>
    <n v="6880"/>
    <s v="Shared"/>
    <n v="0.1744186046511628"/>
    <n v="2018"/>
    <x v="1"/>
    <m/>
    <m/>
  </r>
  <r>
    <s v="25'"/>
    <x v="14"/>
    <x v="69"/>
    <n v="5900"/>
    <n v="600"/>
    <n v="6500"/>
    <s v="Shared"/>
    <n v="9.2307692307692313E-2"/>
    <n v="2018"/>
    <x v="1"/>
    <m/>
    <m/>
  </r>
  <r>
    <s v="25'"/>
    <x v="14"/>
    <x v="63"/>
    <n v="6420"/>
    <n v="1420"/>
    <n v="7840"/>
    <s v="Oregon"/>
    <n v="0.18112244897959184"/>
    <n v="2008"/>
    <x v="1"/>
    <m/>
    <m/>
  </r>
  <r>
    <s v="25'"/>
    <x v="14"/>
    <x v="63"/>
    <n v="5860"/>
    <n v="1200"/>
    <n v="7060"/>
    <s v="Shared"/>
    <n v="0.16997167138810199"/>
    <n v="2018"/>
    <x v="1"/>
    <m/>
    <m/>
  </r>
  <r>
    <s v="25'"/>
    <x v="14"/>
    <x v="70"/>
    <n v="6200"/>
    <n v="900"/>
    <n v="7100"/>
    <s v="Shared"/>
    <n v="0.12676056338028169"/>
    <n v="2018"/>
    <x v="1"/>
    <m/>
    <m/>
  </r>
  <r>
    <s v="25'"/>
    <x v="14"/>
    <x v="70"/>
    <n v="5732"/>
    <n v="750"/>
    <n v="6482"/>
    <s v="Shared"/>
    <n v="0.11570502931194077"/>
    <n v="2008"/>
    <x v="1"/>
    <m/>
    <m/>
  </r>
  <r>
    <s v="25'"/>
    <x v="14"/>
    <x v="70"/>
    <n v="5500"/>
    <n v="800"/>
    <n v="6300"/>
    <s v="Shared"/>
    <n v="0.12698412698412698"/>
    <n v="2022"/>
    <x v="22"/>
    <m/>
    <m/>
  </r>
  <r>
    <s v="12'"/>
    <x v="0"/>
    <x v="0"/>
    <m/>
    <m/>
    <m/>
    <m/>
    <m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215DA-663E-42D3-AEEC-0B9F7E2DCBA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105" firstHeaderRow="0" firstDataRow="1" firstDataCol="2"/>
  <pivotFields count="12">
    <pivotField compact="0" outline="0" showAll="0"/>
    <pivotField axis="axisRow" compact="0" outline="0" showAll="0">
      <items count="21">
        <item x="12"/>
        <item x="14"/>
        <item x="2"/>
        <item x="18"/>
        <item x="3"/>
        <item x="4"/>
        <item x="19"/>
        <item x="15"/>
        <item x="0"/>
        <item x="5"/>
        <item x="13"/>
        <item x="6"/>
        <item x="16"/>
        <item x="17"/>
        <item x="11"/>
        <item x="7"/>
        <item x="10"/>
        <item x="8"/>
        <item x="9"/>
        <item x="1"/>
        <item t="default"/>
      </items>
    </pivotField>
    <pivotField axis="axisRow" compact="0" outline="0" showAll="0">
      <items count="72">
        <item x="58"/>
        <item x="2"/>
        <item x="22"/>
        <item x="47"/>
        <item x="44"/>
        <item x="52"/>
        <item x="53"/>
        <item x="36"/>
        <item x="45"/>
        <item x="5"/>
        <item x="37"/>
        <item x="49"/>
        <item x="46"/>
        <item x="64"/>
        <item x="65"/>
        <item x="38"/>
        <item x="61"/>
        <item x="69"/>
        <item x="59"/>
        <item x="66"/>
        <item x="60"/>
        <item x="3"/>
        <item x="40"/>
        <item x="39"/>
        <item x="62"/>
        <item x="10"/>
        <item x="11"/>
        <item x="13"/>
        <item x="12"/>
        <item x="20"/>
        <item x="54"/>
        <item x="14"/>
        <item x="30"/>
        <item x="15"/>
        <item x="67"/>
        <item x="21"/>
        <item x="55"/>
        <item x="68"/>
        <item x="9"/>
        <item x="42"/>
        <item x="35"/>
        <item x="29"/>
        <item x="51"/>
        <item x="28"/>
        <item x="48"/>
        <item x="25"/>
        <item x="8"/>
        <item x="1"/>
        <item x="16"/>
        <item x="57"/>
        <item x="7"/>
        <item x="23"/>
        <item x="24"/>
        <item x="31"/>
        <item x="17"/>
        <item x="0"/>
        <item x="63"/>
        <item x="70"/>
        <item x="43"/>
        <item x="32"/>
        <item x="33"/>
        <item x="27"/>
        <item x="50"/>
        <item x="6"/>
        <item x="19"/>
        <item x="26"/>
        <item x="56"/>
        <item x="34"/>
        <item x="41"/>
        <item x="18"/>
        <item x="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>
      <items count="24">
        <item x="3"/>
        <item x="7"/>
        <item x="9"/>
        <item x="13"/>
        <item x="10"/>
        <item x="0"/>
        <item x="2"/>
        <item x="6"/>
        <item x="22"/>
        <item x="11"/>
        <item x="15"/>
        <item x="5"/>
        <item x="20"/>
        <item x="17"/>
        <item x="14"/>
        <item x="12"/>
        <item x="16"/>
        <item x="8"/>
        <item x="18"/>
        <item x="4"/>
        <item x="19"/>
        <item x="21"/>
        <item x="1"/>
        <item t="default"/>
      </items>
    </pivotField>
    <pivotField compact="0" outline="0" showAll="0"/>
    <pivotField compact="0" outline="0" showAll="0"/>
  </pivotFields>
  <rowFields count="2">
    <field x="1"/>
    <field x="2"/>
  </rowFields>
  <rowItems count="102">
    <i>
      <x/>
      <x v="70"/>
    </i>
    <i t="default">
      <x/>
    </i>
    <i>
      <x v="1"/>
      <x v="7"/>
    </i>
    <i r="1">
      <x v="10"/>
    </i>
    <i r="1">
      <x v="15"/>
    </i>
    <i r="1">
      <x v="16"/>
    </i>
    <i r="1">
      <x v="17"/>
    </i>
    <i r="1">
      <x v="20"/>
    </i>
    <i r="1">
      <x v="23"/>
    </i>
    <i r="1">
      <x v="24"/>
    </i>
    <i r="1">
      <x v="40"/>
    </i>
    <i r="1">
      <x v="56"/>
    </i>
    <i r="1">
      <x v="57"/>
    </i>
    <i r="1">
      <x v="70"/>
    </i>
    <i t="default">
      <x v="1"/>
    </i>
    <i>
      <x v="2"/>
      <x v="1"/>
    </i>
    <i r="1">
      <x v="21"/>
    </i>
    <i r="1">
      <x v="22"/>
    </i>
    <i t="default">
      <x v="2"/>
    </i>
    <i>
      <x v="3"/>
      <x v="49"/>
    </i>
    <i t="default">
      <x v="3"/>
    </i>
    <i>
      <x v="4"/>
      <x v="68"/>
    </i>
    <i r="1">
      <x v="70"/>
    </i>
    <i t="default">
      <x v="4"/>
    </i>
    <i>
      <x v="5"/>
      <x v="3"/>
    </i>
    <i r="1">
      <x v="4"/>
    </i>
    <i r="1">
      <x v="8"/>
    </i>
    <i r="1">
      <x v="9"/>
    </i>
    <i r="1">
      <x v="11"/>
    </i>
    <i r="1">
      <x v="12"/>
    </i>
    <i r="1">
      <x v="39"/>
    </i>
    <i r="1">
      <x v="42"/>
    </i>
    <i r="1">
      <x v="43"/>
    </i>
    <i r="1">
      <x v="44"/>
    </i>
    <i r="1">
      <x v="46"/>
    </i>
    <i r="1">
      <x v="50"/>
    </i>
    <i r="1">
      <x v="58"/>
    </i>
    <i r="1">
      <x v="61"/>
    </i>
    <i r="1">
      <x v="62"/>
    </i>
    <i r="1">
      <x v="63"/>
    </i>
    <i r="1">
      <x v="70"/>
    </i>
    <i t="default">
      <x v="5"/>
    </i>
    <i>
      <x v="6"/>
      <x v="20"/>
    </i>
    <i t="default">
      <x v="6"/>
    </i>
    <i>
      <x v="7"/>
      <x v="70"/>
    </i>
    <i t="default">
      <x v="7"/>
    </i>
    <i>
      <x v="8"/>
      <x v="55"/>
    </i>
    <i t="default">
      <x v="8"/>
    </i>
    <i>
      <x v="9"/>
      <x/>
    </i>
    <i r="1">
      <x v="2"/>
    </i>
    <i r="1">
      <x v="5"/>
    </i>
    <i r="1">
      <x v="6"/>
    </i>
    <i r="1">
      <x v="13"/>
    </i>
    <i r="1">
      <x v="14"/>
    </i>
    <i r="1">
      <x v="18"/>
    </i>
    <i r="1">
      <x v="19"/>
    </i>
    <i r="1">
      <x v="34"/>
    </i>
    <i r="1">
      <x v="38"/>
    </i>
    <i t="default">
      <x v="9"/>
    </i>
    <i>
      <x v="10"/>
      <x v="41"/>
    </i>
    <i t="default">
      <x v="10"/>
    </i>
    <i>
      <x v="11"/>
      <x v="25"/>
    </i>
    <i r="1">
      <x v="26"/>
    </i>
    <i r="1">
      <x v="27"/>
    </i>
    <i r="1">
      <x v="28"/>
    </i>
    <i t="default">
      <x v="11"/>
    </i>
    <i>
      <x v="12"/>
      <x v="30"/>
    </i>
    <i t="default">
      <x v="12"/>
    </i>
    <i>
      <x v="13"/>
      <x v="36"/>
    </i>
    <i r="1">
      <x v="37"/>
    </i>
    <i t="default">
      <x v="13"/>
    </i>
    <i>
      <x v="14"/>
      <x v="51"/>
    </i>
    <i r="1">
      <x v="52"/>
    </i>
    <i r="1">
      <x v="70"/>
    </i>
    <i t="default">
      <x v="14"/>
    </i>
    <i>
      <x v="15"/>
      <x v="20"/>
    </i>
    <i r="1">
      <x v="31"/>
    </i>
    <i r="1">
      <x v="32"/>
    </i>
    <i r="1">
      <x v="33"/>
    </i>
    <i r="1">
      <x v="48"/>
    </i>
    <i r="1">
      <x v="53"/>
    </i>
    <i r="1">
      <x v="54"/>
    </i>
    <i r="1">
      <x v="59"/>
    </i>
    <i r="1">
      <x v="60"/>
    </i>
    <i r="1">
      <x v="63"/>
    </i>
    <i r="1">
      <x v="69"/>
    </i>
    <i r="1">
      <x v="70"/>
    </i>
    <i t="default">
      <x v="15"/>
    </i>
    <i>
      <x v="16"/>
      <x v="35"/>
    </i>
    <i t="default">
      <x v="16"/>
    </i>
    <i>
      <x v="17"/>
      <x v="45"/>
    </i>
    <i r="1">
      <x v="64"/>
    </i>
    <i r="1">
      <x v="65"/>
    </i>
    <i r="1">
      <x v="66"/>
    </i>
    <i r="1">
      <x v="70"/>
    </i>
    <i t="default">
      <x v="17"/>
    </i>
    <i>
      <x v="18"/>
      <x v="29"/>
    </i>
    <i r="1">
      <x v="67"/>
    </i>
    <i t="default">
      <x v="18"/>
    </i>
    <i>
      <x v="19"/>
      <x v="47"/>
    </i>
    <i t="default">
      <x v="1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AXLE" fld="3" subtotal="average" baseField="9" baseItem="0"/>
    <dataField name="Average of TONGUE" fld="4" subtotal="average" baseField="9" baseItem="0"/>
    <dataField name="Average of TOTAL" fld="5" subtotal="average" baseField="9" baseItem="0"/>
  </dataFields>
  <formats count="44">
    <format dxfId="43">
      <pivotArea outline="0" collapsedLevelsAreSubtotals="1" fieldPosition="0"/>
    </format>
    <format dxfId="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">
      <pivotArea field="2" type="button" dataOnly="0" labelOnly="1" outline="0" axis="axisRow" fieldPosition="1"/>
    </format>
    <format dxfId="40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39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38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37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36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35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34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33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32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31">
      <pivotArea dataOnly="0" labelOnly="1" outline="0" fieldPosition="0">
        <references count="1">
          <reference field="1" count="1" defaultSubtotal="1">
            <x v="9"/>
          </reference>
        </references>
      </pivotArea>
    </format>
    <format dxfId="30">
      <pivotArea dataOnly="0" labelOnly="1" outline="0" fieldPosition="0">
        <references count="1">
          <reference field="1" count="1" defaultSubtotal="1">
            <x v="10"/>
          </reference>
        </references>
      </pivotArea>
    </format>
    <format dxfId="29">
      <pivotArea dataOnly="0" labelOnly="1" outline="0" fieldPosition="0">
        <references count="1">
          <reference field="1" count="1" defaultSubtotal="1">
            <x v="11"/>
          </reference>
        </references>
      </pivotArea>
    </format>
    <format dxfId="28">
      <pivotArea dataOnly="0" labelOnly="1" outline="0" fieldPosition="0">
        <references count="1">
          <reference field="1" count="1" defaultSubtotal="1">
            <x v="12"/>
          </reference>
        </references>
      </pivotArea>
    </format>
    <format dxfId="27">
      <pivotArea dataOnly="0" labelOnly="1" outline="0" fieldPosition="0">
        <references count="1">
          <reference field="1" count="1" defaultSubtotal="1">
            <x v="13"/>
          </reference>
        </references>
      </pivotArea>
    </format>
    <format dxfId="26">
      <pivotArea dataOnly="0" labelOnly="1" outline="0" fieldPosition="0">
        <references count="1">
          <reference field="1" count="1" defaultSubtotal="1">
            <x v="14"/>
          </reference>
        </references>
      </pivotArea>
    </format>
    <format dxfId="25">
      <pivotArea dataOnly="0" labelOnly="1" outline="0" fieldPosition="0">
        <references count="1">
          <reference field="1" count="1" defaultSubtotal="1">
            <x v="15"/>
          </reference>
        </references>
      </pivotArea>
    </format>
    <format dxfId="24">
      <pivotArea dataOnly="0" labelOnly="1" outline="0" fieldPosition="0">
        <references count="1">
          <reference field="1" count="1" defaultSubtotal="1">
            <x v="16"/>
          </reference>
        </references>
      </pivotArea>
    </format>
    <format dxfId="23">
      <pivotArea dataOnly="0" labelOnly="1" outline="0" fieldPosition="0">
        <references count="1">
          <reference field="1" count="1" defaultSubtotal="1">
            <x v="17"/>
          </reference>
        </references>
      </pivotArea>
    </format>
    <format dxfId="22">
      <pivotArea dataOnly="0" labelOnly="1" outline="0" fieldPosition="0">
        <references count="1">
          <reference field="1" count="1" defaultSubtotal="1">
            <x v="18"/>
          </reference>
        </references>
      </pivotArea>
    </format>
    <format dxfId="21">
      <pivotArea dataOnly="0" labelOnly="1" outline="0" fieldPosition="0">
        <references count="1">
          <reference field="1" count="1" defaultSubtotal="1">
            <x v="19"/>
          </reference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2">
          <reference field="1" count="1" selected="0">
            <x v="0"/>
          </reference>
          <reference field="2" count="1">
            <x v="70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1"/>
          </reference>
          <reference field="2" count="12">
            <x v="7"/>
            <x v="10"/>
            <x v="15"/>
            <x v="16"/>
            <x v="17"/>
            <x v="20"/>
            <x v="23"/>
            <x v="24"/>
            <x v="40"/>
            <x v="56"/>
            <x v="57"/>
            <x v="70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2"/>
          </reference>
          <reference field="2" count="3">
            <x v="1"/>
            <x v="21"/>
            <x v="22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3"/>
          </reference>
          <reference field="2" count="1">
            <x v="49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4"/>
          </reference>
          <reference field="2" count="2">
            <x v="68"/>
            <x v="70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5"/>
          </reference>
          <reference field="2" count="17">
            <x v="3"/>
            <x v="4"/>
            <x v="8"/>
            <x v="9"/>
            <x v="11"/>
            <x v="12"/>
            <x v="39"/>
            <x v="42"/>
            <x v="43"/>
            <x v="44"/>
            <x v="46"/>
            <x v="50"/>
            <x v="58"/>
            <x v="61"/>
            <x v="62"/>
            <x v="63"/>
            <x v="70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6"/>
          </reference>
          <reference field="2" count="1">
            <x v="20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7"/>
          </reference>
          <reference field="2" count="1">
            <x v="70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8"/>
          </reference>
          <reference field="2" count="1">
            <x v="55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9"/>
          </reference>
          <reference field="2" count="10">
            <x v="0"/>
            <x v="2"/>
            <x v="5"/>
            <x v="6"/>
            <x v="13"/>
            <x v="14"/>
            <x v="18"/>
            <x v="19"/>
            <x v="34"/>
            <x v="38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10"/>
          </reference>
          <reference field="2" count="1">
            <x v="41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11"/>
          </reference>
          <reference field="2" count="4">
            <x v="25"/>
            <x v="26"/>
            <x v="27"/>
            <x v="28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12"/>
          </reference>
          <reference field="2" count="1">
            <x v="30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13"/>
          </reference>
          <reference field="2" count="2">
            <x v="36"/>
            <x v="37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14"/>
          </reference>
          <reference field="2" count="3">
            <x v="51"/>
            <x v="52"/>
            <x v="70"/>
          </reference>
        </references>
      </pivotArea>
    </format>
    <format dxfId="4">
      <pivotArea dataOnly="0" labelOnly="1" outline="0" fieldPosition="0">
        <references count="2">
          <reference field="1" count="1" selected="0">
            <x v="15"/>
          </reference>
          <reference field="2" count="12">
            <x v="20"/>
            <x v="31"/>
            <x v="32"/>
            <x v="33"/>
            <x v="48"/>
            <x v="53"/>
            <x v="54"/>
            <x v="59"/>
            <x v="60"/>
            <x v="63"/>
            <x v="69"/>
            <x v="70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16"/>
          </reference>
          <reference field="2" count="1">
            <x v="35"/>
          </reference>
        </references>
      </pivotArea>
    </format>
    <format dxfId="2">
      <pivotArea dataOnly="0" labelOnly="1" outline="0" fieldPosition="0">
        <references count="2">
          <reference field="1" count="1" selected="0">
            <x v="17"/>
          </reference>
          <reference field="2" count="5">
            <x v="45"/>
            <x v="64"/>
            <x v="65"/>
            <x v="66"/>
            <x v="70"/>
          </reference>
        </references>
      </pivotArea>
    </format>
    <format dxfId="1">
      <pivotArea dataOnly="0" labelOnly="1" outline="0" fieldPosition="0">
        <references count="2">
          <reference field="1" count="1" selected="0">
            <x v="18"/>
          </reference>
          <reference field="2" count="2">
            <x v="29"/>
            <x v="67"/>
          </reference>
        </references>
      </pivotArea>
    </format>
    <format dxfId="0">
      <pivotArea dataOnly="0" labelOnly="1" outline="0" fieldPosition="0">
        <references count="2">
          <reference field="1" count="1" selected="0">
            <x v="19"/>
          </reference>
          <reference field="2" count="1">
            <x v="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rmilye@oswego.edu" TargetMode="External"/><Relationship Id="rId1" Type="http://schemas.openxmlformats.org/officeDocument/2006/relationships/hyperlink" Target="http://www.fiberglassrv.com/forums/f51/trailer-weights-in-the-real-world-4301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06A4-79FB-8143-91F5-C8CF52C32CEE}">
  <dimension ref="A1:L272"/>
  <sheetViews>
    <sheetView tabSelected="1" zoomScaleNormal="100" workbookViewId="0">
      <pane xSplit="3" ySplit="6" topLeftCell="D227" activePane="bottomRight" state="frozen"/>
      <selection pane="topRight" activeCell="D1" sqref="D1"/>
      <selection pane="bottomLeft" activeCell="A7" sqref="A7"/>
      <selection pane="bottomRight" activeCell="F1" sqref="F1"/>
    </sheetView>
  </sheetViews>
  <sheetFormatPr baseColWidth="10" defaultColWidth="8.6640625" defaultRowHeight="13" x14ac:dyDescent="0.15"/>
  <cols>
    <col min="1" max="1" width="10.6640625" style="26" customWidth="1"/>
    <col min="2" max="2" width="11.6640625" style="23" bestFit="1" customWidth="1"/>
    <col min="3" max="3" width="14.6640625" style="23" customWidth="1"/>
    <col min="4" max="4" width="10.1640625" style="23" bestFit="1" customWidth="1"/>
    <col min="5" max="5" width="13.33203125" style="23" bestFit="1" customWidth="1"/>
    <col min="6" max="6" width="11.33203125" style="23" bestFit="1" customWidth="1"/>
    <col min="7" max="7" width="11.6640625" style="23" bestFit="1" customWidth="1"/>
    <col min="8" max="8" width="9.1640625" style="23" bestFit="1" customWidth="1"/>
    <col min="9" max="9" width="10.5" style="26" customWidth="1"/>
    <col min="10" max="10" width="8.6640625" style="26"/>
    <col min="11" max="11" width="10.33203125" style="23" customWidth="1"/>
    <col min="12" max="12" width="33.33203125" style="23" bestFit="1" customWidth="1"/>
    <col min="13" max="16384" width="8.6640625" style="23"/>
  </cols>
  <sheetData>
    <row r="1" spans="1:12" ht="23" x14ac:dyDescent="0.15">
      <c r="A1" s="17" t="s">
        <v>45</v>
      </c>
      <c r="B1" s="22"/>
      <c r="C1" s="22"/>
      <c r="D1" s="22"/>
      <c r="E1" s="22"/>
      <c r="I1" s="24">
        <v>46109</v>
      </c>
      <c r="J1" s="25"/>
    </row>
    <row r="2" spans="1:12" s="18" customFormat="1" ht="16" x14ac:dyDescent="0.15">
      <c r="A2" s="41" t="s">
        <v>196</v>
      </c>
      <c r="B2" s="11"/>
      <c r="C2" s="11"/>
      <c r="D2" s="11"/>
      <c r="E2" s="11"/>
      <c r="F2" s="20"/>
      <c r="G2" s="40" t="s">
        <v>195</v>
      </c>
      <c r="I2" s="19"/>
      <c r="J2" s="39"/>
      <c r="K2" s="20"/>
      <c r="L2" s="20"/>
    </row>
    <row r="3" spans="1:12" s="18" customFormat="1" ht="18" x14ac:dyDescent="0.15">
      <c r="A3" s="42" t="s">
        <v>99</v>
      </c>
      <c r="B3" s="12"/>
      <c r="C3" s="12"/>
      <c r="D3" s="12"/>
      <c r="E3" s="38" t="s">
        <v>27</v>
      </c>
      <c r="F3" s="21"/>
      <c r="I3" s="10"/>
      <c r="J3" s="10"/>
    </row>
    <row r="4" spans="1:12" s="18" customFormat="1" ht="18" x14ac:dyDescent="0.15">
      <c r="A4" s="42" t="s">
        <v>147</v>
      </c>
      <c r="B4" s="12"/>
      <c r="C4" s="12"/>
      <c r="D4" s="12"/>
      <c r="E4" s="12"/>
      <c r="H4" s="37"/>
      <c r="I4" s="10"/>
      <c r="J4" s="10"/>
    </row>
    <row r="5" spans="1:12" ht="18" x14ac:dyDescent="0.15">
      <c r="A5" s="16"/>
      <c r="B5" s="16"/>
      <c r="C5" s="16"/>
      <c r="D5" s="16"/>
      <c r="E5" s="16"/>
      <c r="F5" s="27"/>
    </row>
    <row r="6" spans="1:12" customFormat="1" ht="39" customHeight="1" x14ac:dyDescent="0.15">
      <c r="A6" s="34" t="s">
        <v>63</v>
      </c>
      <c r="B6" s="34" t="s">
        <v>92</v>
      </c>
      <c r="C6" s="35" t="s">
        <v>93</v>
      </c>
      <c r="D6" s="34" t="s">
        <v>94</v>
      </c>
      <c r="E6" s="34" t="s">
        <v>95</v>
      </c>
      <c r="F6" s="34" t="s">
        <v>96</v>
      </c>
      <c r="G6" s="34" t="s">
        <v>121</v>
      </c>
      <c r="H6" s="34" t="s">
        <v>19</v>
      </c>
      <c r="I6" s="36" t="s">
        <v>188</v>
      </c>
      <c r="J6" s="34" t="s">
        <v>47</v>
      </c>
      <c r="K6" s="36" t="s">
        <v>190</v>
      </c>
      <c r="L6" s="34" t="s">
        <v>103</v>
      </c>
    </row>
    <row r="7" spans="1:12" customFormat="1" x14ac:dyDescent="0.15">
      <c r="A7" s="9" t="s">
        <v>17</v>
      </c>
      <c r="B7" s="5" t="s">
        <v>183</v>
      </c>
      <c r="C7" s="5" t="s">
        <v>184</v>
      </c>
      <c r="D7" s="5">
        <v>1332</v>
      </c>
      <c r="E7" s="5">
        <v>180</v>
      </c>
      <c r="F7" s="5">
        <f t="shared" ref="F7:F38" si="0">SUM(D7:E7)</f>
        <v>1512</v>
      </c>
      <c r="G7" s="5" t="s">
        <v>130</v>
      </c>
      <c r="H7" s="4">
        <f t="shared" ref="H7:H70" si="1">E7/F7</f>
        <v>0.11904761904761904</v>
      </c>
      <c r="I7" s="3">
        <v>2025</v>
      </c>
      <c r="J7" s="3">
        <v>1995</v>
      </c>
      <c r="K7" s="5"/>
      <c r="L7" s="5" t="s">
        <v>185</v>
      </c>
    </row>
    <row r="8" spans="1:12" customFormat="1" x14ac:dyDescent="0.15">
      <c r="A8" s="8" t="s">
        <v>17</v>
      </c>
      <c r="B8" s="1" t="s">
        <v>18</v>
      </c>
      <c r="C8" s="1" t="s">
        <v>91</v>
      </c>
      <c r="D8" s="1">
        <v>1380</v>
      </c>
      <c r="E8" s="1">
        <v>180</v>
      </c>
      <c r="F8" s="1">
        <f t="shared" si="0"/>
        <v>1560</v>
      </c>
      <c r="G8" s="1" t="s">
        <v>122</v>
      </c>
      <c r="H8" s="4">
        <f t="shared" si="1"/>
        <v>0.11538461538461539</v>
      </c>
      <c r="I8" s="2"/>
      <c r="J8" s="3"/>
    </row>
    <row r="9" spans="1:12" customFormat="1" x14ac:dyDescent="0.15">
      <c r="A9" s="2" t="s">
        <v>41</v>
      </c>
      <c r="B9" s="1" t="s">
        <v>5</v>
      </c>
      <c r="C9">
        <v>1974</v>
      </c>
      <c r="D9" s="1">
        <v>1600</v>
      </c>
      <c r="E9" s="1">
        <v>280</v>
      </c>
      <c r="F9" s="1">
        <f t="shared" si="0"/>
        <v>1880</v>
      </c>
      <c r="G9" s="1" t="s">
        <v>8</v>
      </c>
      <c r="H9" s="4">
        <f t="shared" si="1"/>
        <v>0.14893617021276595</v>
      </c>
      <c r="I9" s="2">
        <v>2013</v>
      </c>
      <c r="J9" s="3"/>
    </row>
    <row r="10" spans="1:12" customFormat="1" x14ac:dyDescent="0.15">
      <c r="A10" s="2" t="s">
        <v>78</v>
      </c>
      <c r="B10" s="1" t="s">
        <v>38</v>
      </c>
      <c r="C10" s="1" t="s">
        <v>125</v>
      </c>
      <c r="D10" s="1">
        <v>1160</v>
      </c>
      <c r="E10" s="1">
        <v>140</v>
      </c>
      <c r="F10" s="1">
        <f t="shared" si="0"/>
        <v>1300</v>
      </c>
      <c r="G10" s="1" t="s">
        <v>122</v>
      </c>
      <c r="H10" s="4">
        <f t="shared" si="1"/>
        <v>0.1076923076923077</v>
      </c>
      <c r="I10" s="2">
        <v>2009</v>
      </c>
      <c r="J10" s="3"/>
    </row>
    <row r="11" spans="1:12" customFormat="1" x14ac:dyDescent="0.15">
      <c r="A11" s="2" t="s">
        <v>41</v>
      </c>
      <c r="B11" s="1" t="s">
        <v>38</v>
      </c>
      <c r="C11" s="1" t="s">
        <v>125</v>
      </c>
      <c r="D11" s="1">
        <v>1580</v>
      </c>
      <c r="E11" s="1">
        <v>220</v>
      </c>
      <c r="F11" s="1">
        <f t="shared" si="0"/>
        <v>1800</v>
      </c>
      <c r="G11" s="1" t="s">
        <v>123</v>
      </c>
      <c r="H11" s="4">
        <f t="shared" si="1"/>
        <v>0.12222222222222222</v>
      </c>
      <c r="I11" s="2">
        <v>2008</v>
      </c>
      <c r="J11" s="3"/>
    </row>
    <row r="12" spans="1:12" customFormat="1" x14ac:dyDescent="0.15">
      <c r="A12" s="2" t="s">
        <v>78</v>
      </c>
      <c r="B12" s="1" t="s">
        <v>115</v>
      </c>
      <c r="D12" s="1">
        <v>718</v>
      </c>
      <c r="E12" s="1">
        <v>90</v>
      </c>
      <c r="F12" s="1">
        <f t="shared" si="0"/>
        <v>808</v>
      </c>
      <c r="G12" s="1" t="s">
        <v>130</v>
      </c>
      <c r="H12" s="4">
        <f t="shared" si="1"/>
        <v>0.11138613861386139</v>
      </c>
      <c r="I12" s="2">
        <v>2011</v>
      </c>
      <c r="J12" s="3"/>
    </row>
    <row r="13" spans="1:12" customFormat="1" x14ac:dyDescent="0.15">
      <c r="A13" s="2" t="s">
        <v>78</v>
      </c>
      <c r="B13" s="1" t="s">
        <v>115</v>
      </c>
      <c r="D13" s="1">
        <v>1100</v>
      </c>
      <c r="E13" s="1">
        <v>200</v>
      </c>
      <c r="F13" s="1">
        <f t="shared" si="0"/>
        <v>1300</v>
      </c>
      <c r="G13" s="1" t="s">
        <v>130</v>
      </c>
      <c r="H13" s="4">
        <f t="shared" si="1"/>
        <v>0.15384615384615385</v>
      </c>
      <c r="I13" s="2">
        <v>2011</v>
      </c>
      <c r="J13" s="3"/>
    </row>
    <row r="14" spans="1:12" customFormat="1" x14ac:dyDescent="0.15">
      <c r="A14" s="2" t="s">
        <v>41</v>
      </c>
      <c r="B14" s="1" t="s">
        <v>64</v>
      </c>
      <c r="C14" t="s">
        <v>20</v>
      </c>
      <c r="D14" s="1">
        <v>1220</v>
      </c>
      <c r="E14" s="1">
        <v>160</v>
      </c>
      <c r="F14" s="1">
        <f t="shared" si="0"/>
        <v>1380</v>
      </c>
      <c r="G14" s="1" t="s">
        <v>8</v>
      </c>
      <c r="H14" s="4">
        <f t="shared" si="1"/>
        <v>0.11594202898550725</v>
      </c>
      <c r="I14" s="2">
        <v>2013</v>
      </c>
      <c r="J14" s="3"/>
    </row>
    <row r="15" spans="1:12" customFormat="1" x14ac:dyDescent="0.15">
      <c r="A15" s="2" t="s">
        <v>78</v>
      </c>
      <c r="B15" s="1" t="s">
        <v>97</v>
      </c>
      <c r="C15" s="1" t="s">
        <v>82</v>
      </c>
      <c r="D15" s="1">
        <v>2120</v>
      </c>
      <c r="E15" s="1">
        <v>240</v>
      </c>
      <c r="F15" s="1">
        <f t="shared" si="0"/>
        <v>2360</v>
      </c>
      <c r="H15" s="4">
        <f t="shared" si="1"/>
        <v>0.10169491525423729</v>
      </c>
      <c r="I15" s="3"/>
      <c r="J15" s="3"/>
    </row>
    <row r="16" spans="1:12" customFormat="1" x14ac:dyDescent="0.15">
      <c r="A16" s="10" t="s">
        <v>78</v>
      </c>
      <c r="B16" s="5" t="s">
        <v>97</v>
      </c>
      <c r="C16" s="5" t="s">
        <v>82</v>
      </c>
      <c r="D16" s="5">
        <v>2250</v>
      </c>
      <c r="E16" s="5">
        <v>250</v>
      </c>
      <c r="F16" s="5">
        <f t="shared" si="0"/>
        <v>2500</v>
      </c>
      <c r="G16" s="5" t="s">
        <v>130</v>
      </c>
      <c r="H16" s="4">
        <f t="shared" si="1"/>
        <v>0.1</v>
      </c>
      <c r="I16" s="3">
        <v>2021</v>
      </c>
      <c r="J16" s="3">
        <v>2001</v>
      </c>
    </row>
    <row r="17" spans="1:12" customFormat="1" x14ac:dyDescent="0.15">
      <c r="A17" s="3" t="s">
        <v>78</v>
      </c>
      <c r="B17" s="1" t="s">
        <v>97</v>
      </c>
      <c r="C17" s="1" t="s">
        <v>82</v>
      </c>
      <c r="D17" s="1">
        <v>2280</v>
      </c>
      <c r="E17" s="1">
        <v>280</v>
      </c>
      <c r="F17" s="1">
        <f t="shared" si="0"/>
        <v>2560</v>
      </c>
      <c r="G17" s="1" t="s">
        <v>123</v>
      </c>
      <c r="H17" s="4">
        <f t="shared" si="1"/>
        <v>0.109375</v>
      </c>
      <c r="I17" s="2">
        <v>2011</v>
      </c>
      <c r="J17" s="3"/>
    </row>
    <row r="18" spans="1:12" customFormat="1" x14ac:dyDescent="0.15">
      <c r="A18" s="2" t="s">
        <v>78</v>
      </c>
      <c r="B18" s="1" t="s">
        <v>97</v>
      </c>
      <c r="C18" s="1" t="s">
        <v>82</v>
      </c>
      <c r="D18" s="1">
        <v>2380</v>
      </c>
      <c r="E18" s="1">
        <v>260</v>
      </c>
      <c r="F18" s="1">
        <f t="shared" si="0"/>
        <v>2640</v>
      </c>
      <c r="G18" s="1" t="s">
        <v>123</v>
      </c>
      <c r="H18" s="4">
        <f t="shared" si="1"/>
        <v>9.8484848484848481E-2</v>
      </c>
      <c r="I18" s="2">
        <v>2009</v>
      </c>
      <c r="J18" s="3"/>
    </row>
    <row r="19" spans="1:12" customFormat="1" x14ac:dyDescent="0.15">
      <c r="A19" s="2" t="s">
        <v>41</v>
      </c>
      <c r="B19" s="1" t="s">
        <v>64</v>
      </c>
      <c r="D19" s="1">
        <v>1220</v>
      </c>
      <c r="E19" s="1">
        <v>138</v>
      </c>
      <c r="F19" s="1">
        <f t="shared" si="0"/>
        <v>1358</v>
      </c>
      <c r="G19" s="1" t="s">
        <v>8</v>
      </c>
      <c r="H19" s="4">
        <f t="shared" si="1"/>
        <v>0.101620029455081</v>
      </c>
      <c r="I19" s="2">
        <v>2013</v>
      </c>
      <c r="J19" s="3"/>
    </row>
    <row r="20" spans="1:12" customFormat="1" x14ac:dyDescent="0.15">
      <c r="A20" s="2" t="s">
        <v>78</v>
      </c>
      <c r="B20" s="1" t="s">
        <v>39</v>
      </c>
      <c r="C20" s="1" t="s">
        <v>54</v>
      </c>
      <c r="D20" s="1">
        <v>1780</v>
      </c>
      <c r="E20" s="1">
        <v>240</v>
      </c>
      <c r="F20" s="1">
        <f t="shared" si="0"/>
        <v>2020</v>
      </c>
      <c r="G20" s="1" t="s">
        <v>123</v>
      </c>
      <c r="H20" s="4">
        <f t="shared" si="1"/>
        <v>0.11881188118811881</v>
      </c>
      <c r="I20" s="2">
        <v>2010</v>
      </c>
      <c r="J20" s="3"/>
    </row>
    <row r="21" spans="1:12" customFormat="1" x14ac:dyDescent="0.15">
      <c r="A21" s="2" t="s">
        <v>41</v>
      </c>
      <c r="B21" s="1" t="s">
        <v>40</v>
      </c>
      <c r="C21" s="1" t="s">
        <v>43</v>
      </c>
      <c r="D21" s="1">
        <v>1700</v>
      </c>
      <c r="E21" s="1">
        <v>160</v>
      </c>
      <c r="F21" s="1">
        <f t="shared" si="0"/>
        <v>1860</v>
      </c>
      <c r="G21" s="1" t="s">
        <v>122</v>
      </c>
      <c r="H21" s="4">
        <f t="shared" si="1"/>
        <v>8.6021505376344093E-2</v>
      </c>
      <c r="I21" s="2">
        <v>2009</v>
      </c>
      <c r="J21" s="3"/>
    </row>
    <row r="22" spans="1:12" customFormat="1" x14ac:dyDescent="0.15">
      <c r="A22" s="2" t="s">
        <v>41</v>
      </c>
      <c r="B22" s="1" t="s">
        <v>40</v>
      </c>
      <c r="C22" s="1" t="s">
        <v>43</v>
      </c>
      <c r="D22" s="1">
        <v>1900</v>
      </c>
      <c r="E22" s="1">
        <v>120</v>
      </c>
      <c r="F22" s="1">
        <f t="shared" si="0"/>
        <v>2020</v>
      </c>
      <c r="G22" s="1" t="s">
        <v>123</v>
      </c>
      <c r="H22" s="4">
        <f t="shared" si="1"/>
        <v>5.9405940594059403E-2</v>
      </c>
      <c r="I22" s="2">
        <v>2009</v>
      </c>
      <c r="J22" s="3"/>
    </row>
    <row r="23" spans="1:12" customFormat="1" x14ac:dyDescent="0.15">
      <c r="A23" s="2" t="s">
        <v>41</v>
      </c>
      <c r="B23" s="1" t="s">
        <v>40</v>
      </c>
      <c r="C23" s="1" t="s">
        <v>43</v>
      </c>
      <c r="D23" s="1">
        <v>1640</v>
      </c>
      <c r="E23" s="1">
        <v>80</v>
      </c>
      <c r="F23" s="1">
        <f t="shared" si="0"/>
        <v>1720</v>
      </c>
      <c r="G23" s="1" t="s">
        <v>123</v>
      </c>
      <c r="H23" s="4">
        <f t="shared" si="1"/>
        <v>4.6511627906976744E-2</v>
      </c>
      <c r="I23" s="2">
        <v>2008</v>
      </c>
      <c r="J23" s="3"/>
    </row>
    <row r="24" spans="1:12" customFormat="1" x14ac:dyDescent="0.15">
      <c r="A24" s="2" t="s">
        <v>41</v>
      </c>
      <c r="B24" s="1" t="s">
        <v>40</v>
      </c>
      <c r="C24" s="1" t="s">
        <v>85</v>
      </c>
      <c r="D24" s="1">
        <v>980</v>
      </c>
      <c r="E24" s="1">
        <v>140</v>
      </c>
      <c r="F24" s="1">
        <f t="shared" si="0"/>
        <v>1120</v>
      </c>
      <c r="G24" s="1" t="s">
        <v>122</v>
      </c>
      <c r="H24" s="4">
        <f t="shared" si="1"/>
        <v>0.125</v>
      </c>
      <c r="I24" s="2">
        <v>2009</v>
      </c>
      <c r="J24" s="3"/>
    </row>
    <row r="25" spans="1:12" customFormat="1" x14ac:dyDescent="0.15">
      <c r="A25" s="2" t="s">
        <v>41</v>
      </c>
      <c r="B25" s="1" t="s">
        <v>40</v>
      </c>
      <c r="C25" s="1" t="s">
        <v>85</v>
      </c>
      <c r="D25" s="1">
        <v>1200</v>
      </c>
      <c r="E25" s="1">
        <v>100</v>
      </c>
      <c r="F25" s="1">
        <f t="shared" si="0"/>
        <v>1300</v>
      </c>
      <c r="G25" s="1" t="s">
        <v>122</v>
      </c>
      <c r="H25" s="4">
        <f t="shared" si="1"/>
        <v>7.6923076923076927E-2</v>
      </c>
      <c r="I25" s="2">
        <v>2009</v>
      </c>
      <c r="J25" s="3"/>
    </row>
    <row r="26" spans="1:12" customFormat="1" x14ac:dyDescent="0.15">
      <c r="A26" s="2" t="s">
        <v>41</v>
      </c>
      <c r="B26" s="1" t="s">
        <v>40</v>
      </c>
      <c r="C26" s="1" t="s">
        <v>10</v>
      </c>
      <c r="D26" s="1">
        <v>1600</v>
      </c>
      <c r="E26" s="1">
        <v>150</v>
      </c>
      <c r="F26" s="1">
        <f t="shared" si="0"/>
        <v>1750</v>
      </c>
      <c r="G26" s="1" t="s">
        <v>123</v>
      </c>
      <c r="H26" s="4">
        <f t="shared" si="1"/>
        <v>8.5714285714285715E-2</v>
      </c>
      <c r="I26" s="2">
        <v>2011</v>
      </c>
      <c r="J26" s="3"/>
    </row>
    <row r="27" spans="1:12" customFormat="1" x14ac:dyDescent="0.15">
      <c r="A27" s="2" t="s">
        <v>41</v>
      </c>
      <c r="B27" s="1" t="s">
        <v>40</v>
      </c>
      <c r="C27" s="1" t="s">
        <v>83</v>
      </c>
      <c r="D27" s="1">
        <v>1480</v>
      </c>
      <c r="E27" s="1">
        <v>120</v>
      </c>
      <c r="F27" s="1">
        <f t="shared" si="0"/>
        <v>1600</v>
      </c>
      <c r="G27" s="1" t="s">
        <v>123</v>
      </c>
      <c r="H27" s="4">
        <f t="shared" si="1"/>
        <v>7.4999999999999997E-2</v>
      </c>
      <c r="I27" s="2">
        <v>2010</v>
      </c>
      <c r="J27" s="3"/>
    </row>
    <row r="28" spans="1:12" customFormat="1" x14ac:dyDescent="0.15">
      <c r="A28" s="2" t="s">
        <v>41</v>
      </c>
      <c r="B28" s="1" t="s">
        <v>40</v>
      </c>
      <c r="C28" s="1" t="s">
        <v>83</v>
      </c>
      <c r="D28" s="1">
        <v>1540</v>
      </c>
      <c r="E28" s="1">
        <v>60</v>
      </c>
      <c r="F28" s="1">
        <f t="shared" si="0"/>
        <v>1600</v>
      </c>
      <c r="G28" s="1" t="s">
        <v>123</v>
      </c>
      <c r="H28" s="4">
        <f t="shared" si="1"/>
        <v>3.7499999999999999E-2</v>
      </c>
      <c r="I28" s="2">
        <v>2008</v>
      </c>
      <c r="J28" s="3"/>
    </row>
    <row r="29" spans="1:12" x14ac:dyDescent="0.15">
      <c r="A29" s="8" t="s">
        <v>41</v>
      </c>
      <c r="B29" s="28" t="s">
        <v>22</v>
      </c>
      <c r="C29" s="28" t="s">
        <v>23</v>
      </c>
      <c r="D29" s="28">
        <v>1460</v>
      </c>
      <c r="E29" s="28">
        <v>230</v>
      </c>
      <c r="F29" s="28">
        <f t="shared" si="0"/>
        <v>1690</v>
      </c>
      <c r="G29" s="28" t="s">
        <v>8</v>
      </c>
      <c r="H29" s="29">
        <f t="shared" si="1"/>
        <v>0.13609467455621302</v>
      </c>
      <c r="I29" s="8">
        <v>2014</v>
      </c>
    </row>
    <row r="30" spans="1:12" x14ac:dyDescent="0.15">
      <c r="A30" s="8" t="s">
        <v>41</v>
      </c>
      <c r="B30" s="28" t="s">
        <v>22</v>
      </c>
      <c r="C30" s="28" t="s">
        <v>139</v>
      </c>
      <c r="D30" s="28">
        <v>1460</v>
      </c>
      <c r="E30" s="28">
        <v>230</v>
      </c>
      <c r="F30" s="28">
        <f t="shared" si="0"/>
        <v>1690</v>
      </c>
      <c r="G30" s="28" t="s">
        <v>8</v>
      </c>
      <c r="H30" s="29">
        <f t="shared" si="1"/>
        <v>0.13609467455621302</v>
      </c>
      <c r="I30" s="8">
        <v>2014</v>
      </c>
    </row>
    <row r="31" spans="1:12" x14ac:dyDescent="0.15">
      <c r="A31" s="26" t="s">
        <v>41</v>
      </c>
      <c r="B31" s="28" t="s">
        <v>22</v>
      </c>
      <c r="C31" s="28" t="s">
        <v>138</v>
      </c>
      <c r="D31" s="28">
        <v>1498</v>
      </c>
      <c r="E31" s="28">
        <v>232</v>
      </c>
      <c r="F31" s="28">
        <f t="shared" si="0"/>
        <v>1730</v>
      </c>
      <c r="G31" s="28" t="s">
        <v>8</v>
      </c>
      <c r="H31" s="29">
        <f t="shared" si="1"/>
        <v>0.13410404624277455</v>
      </c>
      <c r="I31" s="8">
        <v>2019</v>
      </c>
      <c r="K31" s="30" t="s">
        <v>189</v>
      </c>
    </row>
    <row r="32" spans="1:12" x14ac:dyDescent="0.15">
      <c r="A32" s="31" t="s">
        <v>78</v>
      </c>
      <c r="B32" s="30" t="s">
        <v>76</v>
      </c>
      <c r="C32" s="30" t="s">
        <v>179</v>
      </c>
      <c r="D32" s="30">
        <v>1950</v>
      </c>
      <c r="E32" s="30">
        <v>250</v>
      </c>
      <c r="F32" s="30">
        <f t="shared" si="0"/>
        <v>2200</v>
      </c>
      <c r="G32" s="30" t="s">
        <v>130</v>
      </c>
      <c r="H32" s="29">
        <f t="shared" si="1"/>
        <v>0.11363636363636363</v>
      </c>
      <c r="I32" s="26">
        <v>2022</v>
      </c>
      <c r="J32" s="26">
        <v>1976</v>
      </c>
      <c r="K32" s="30" t="s">
        <v>189</v>
      </c>
      <c r="L32" s="30" t="s">
        <v>178</v>
      </c>
    </row>
    <row r="33" spans="1:12" x14ac:dyDescent="0.15">
      <c r="A33" s="26" t="s">
        <v>78</v>
      </c>
      <c r="B33" s="30" t="s">
        <v>76</v>
      </c>
      <c r="C33" s="30" t="s">
        <v>127</v>
      </c>
      <c r="D33" s="30">
        <v>1650</v>
      </c>
      <c r="E33" s="30">
        <v>150</v>
      </c>
      <c r="F33" s="30">
        <f t="shared" si="0"/>
        <v>1800</v>
      </c>
      <c r="G33" s="30" t="s">
        <v>130</v>
      </c>
      <c r="H33" s="29">
        <f t="shared" si="1"/>
        <v>8.3333333333333329E-2</v>
      </c>
      <c r="I33" s="26">
        <v>2021</v>
      </c>
      <c r="J33" s="26">
        <v>2021</v>
      </c>
      <c r="L33" s="23" t="s">
        <v>164</v>
      </c>
    </row>
    <row r="34" spans="1:12" x14ac:dyDescent="0.15">
      <c r="A34" s="8" t="s">
        <v>41</v>
      </c>
      <c r="B34" s="28" t="s">
        <v>76</v>
      </c>
      <c r="C34" s="28" t="s">
        <v>127</v>
      </c>
      <c r="D34" s="28">
        <v>1480</v>
      </c>
      <c r="E34" s="28">
        <v>240</v>
      </c>
      <c r="F34" s="28">
        <f t="shared" si="0"/>
        <v>1720</v>
      </c>
      <c r="G34" s="28" t="s">
        <v>123</v>
      </c>
      <c r="H34" s="29">
        <f t="shared" si="1"/>
        <v>0.13953488372093023</v>
      </c>
      <c r="I34" s="8">
        <v>2011</v>
      </c>
    </row>
    <row r="35" spans="1:12" x14ac:dyDescent="0.15">
      <c r="A35" s="8" t="s">
        <v>41</v>
      </c>
      <c r="B35" s="28" t="s">
        <v>76</v>
      </c>
      <c r="C35" s="28" t="s">
        <v>127</v>
      </c>
      <c r="D35" s="28">
        <v>1720</v>
      </c>
      <c r="E35" s="28">
        <v>230</v>
      </c>
      <c r="F35" s="28">
        <f t="shared" si="0"/>
        <v>1950</v>
      </c>
      <c r="G35" s="28" t="s">
        <v>123</v>
      </c>
      <c r="H35" s="29">
        <f t="shared" si="1"/>
        <v>0.11794871794871795</v>
      </c>
      <c r="I35" s="8">
        <v>2011</v>
      </c>
    </row>
    <row r="36" spans="1:12" x14ac:dyDescent="0.15">
      <c r="A36" s="8" t="s">
        <v>78</v>
      </c>
      <c r="B36" s="28" t="s">
        <v>76</v>
      </c>
      <c r="C36" s="28" t="s">
        <v>127</v>
      </c>
      <c r="D36" s="28">
        <v>1720</v>
      </c>
      <c r="E36" s="28">
        <v>320</v>
      </c>
      <c r="F36" s="28">
        <f t="shared" si="0"/>
        <v>2040</v>
      </c>
      <c r="G36" s="28" t="s">
        <v>130</v>
      </c>
      <c r="H36" s="29">
        <f t="shared" si="1"/>
        <v>0.15686274509803921</v>
      </c>
      <c r="I36" s="8">
        <v>2020</v>
      </c>
      <c r="J36" s="26">
        <v>2013</v>
      </c>
      <c r="K36" s="28"/>
      <c r="L36" s="28" t="s">
        <v>146</v>
      </c>
    </row>
    <row r="37" spans="1:12" x14ac:dyDescent="0.15">
      <c r="A37" s="31" t="s">
        <v>78</v>
      </c>
      <c r="B37" s="30" t="s">
        <v>76</v>
      </c>
      <c r="C37" s="30" t="s">
        <v>127</v>
      </c>
      <c r="D37" s="30">
        <v>1187</v>
      </c>
      <c r="E37" s="30">
        <v>173</v>
      </c>
      <c r="F37" s="30">
        <f t="shared" si="0"/>
        <v>1360</v>
      </c>
      <c r="G37" s="30" t="s">
        <v>130</v>
      </c>
      <c r="H37" s="29">
        <f t="shared" si="1"/>
        <v>0.12720588235294117</v>
      </c>
      <c r="I37" s="26">
        <v>2020</v>
      </c>
      <c r="J37" s="26">
        <v>2002</v>
      </c>
    </row>
    <row r="38" spans="1:12" x14ac:dyDescent="0.15">
      <c r="A38" s="8" t="s">
        <v>41</v>
      </c>
      <c r="B38" s="28" t="s">
        <v>22</v>
      </c>
      <c r="C38" s="28" t="s">
        <v>42</v>
      </c>
      <c r="D38" s="28">
        <v>1740</v>
      </c>
      <c r="E38" s="28">
        <v>220</v>
      </c>
      <c r="F38" s="28">
        <f t="shared" si="0"/>
        <v>1960</v>
      </c>
      <c r="G38" s="28" t="s">
        <v>8</v>
      </c>
      <c r="H38" s="29">
        <f t="shared" si="1"/>
        <v>0.11224489795918367</v>
      </c>
      <c r="I38" s="8">
        <v>2016</v>
      </c>
      <c r="K38" s="30" t="s">
        <v>186</v>
      </c>
    </row>
    <row r="39" spans="1:12" x14ac:dyDescent="0.15">
      <c r="A39" s="8" t="s">
        <v>41</v>
      </c>
      <c r="B39" s="28" t="s">
        <v>76</v>
      </c>
      <c r="C39" s="28"/>
      <c r="D39" s="28">
        <v>1420</v>
      </c>
      <c r="E39" s="28">
        <v>200</v>
      </c>
      <c r="F39" s="28">
        <f t="shared" ref="F39:F70" si="2">SUM(D39:E39)</f>
        <v>1620</v>
      </c>
      <c r="G39" s="28" t="s">
        <v>123</v>
      </c>
      <c r="H39" s="29">
        <f t="shared" si="1"/>
        <v>0.12345679012345678</v>
      </c>
      <c r="I39" s="8">
        <v>2009</v>
      </c>
    </row>
    <row r="40" spans="1:12" x14ac:dyDescent="0.15">
      <c r="A40" s="26" t="s">
        <v>41</v>
      </c>
      <c r="B40" s="28" t="s">
        <v>22</v>
      </c>
      <c r="D40" s="28">
        <v>1125</v>
      </c>
      <c r="E40" s="28">
        <v>140</v>
      </c>
      <c r="F40" s="28">
        <f t="shared" si="2"/>
        <v>1265</v>
      </c>
      <c r="G40" s="28" t="s">
        <v>8</v>
      </c>
      <c r="H40" s="29">
        <f t="shared" si="1"/>
        <v>0.11067193675889328</v>
      </c>
      <c r="I40" s="8">
        <v>2018</v>
      </c>
      <c r="L40" s="23" t="s">
        <v>73</v>
      </c>
    </row>
    <row r="41" spans="1:12" customFormat="1" x14ac:dyDescent="0.15">
      <c r="A41" s="2" t="s">
        <v>41</v>
      </c>
      <c r="B41" s="1" t="s">
        <v>132</v>
      </c>
      <c r="C41" t="s">
        <v>135</v>
      </c>
      <c r="D41" s="1">
        <v>1600</v>
      </c>
      <c r="E41" s="1">
        <v>240</v>
      </c>
      <c r="F41" s="1">
        <f t="shared" si="2"/>
        <v>1840</v>
      </c>
      <c r="G41" s="1" t="s">
        <v>134</v>
      </c>
      <c r="H41" s="4">
        <f t="shared" si="1"/>
        <v>0.13043478260869565</v>
      </c>
      <c r="I41" s="2">
        <v>2011</v>
      </c>
      <c r="J41" s="3"/>
    </row>
    <row r="42" spans="1:12" customFormat="1" x14ac:dyDescent="0.15">
      <c r="A42" s="3" t="s">
        <v>41</v>
      </c>
      <c r="B42" s="1" t="s">
        <v>53</v>
      </c>
      <c r="C42" t="s">
        <v>48</v>
      </c>
      <c r="D42" s="1">
        <v>1320</v>
      </c>
      <c r="E42" s="1">
        <v>220</v>
      </c>
      <c r="F42" s="1">
        <f t="shared" si="2"/>
        <v>1540</v>
      </c>
      <c r="G42" s="1" t="s">
        <v>8</v>
      </c>
      <c r="H42" s="4">
        <f t="shared" si="1"/>
        <v>0.14285714285714285</v>
      </c>
      <c r="I42" s="2">
        <v>2019</v>
      </c>
      <c r="J42" s="3">
        <v>1977</v>
      </c>
    </row>
    <row r="43" spans="1:12" customFormat="1" x14ac:dyDescent="0.15">
      <c r="A43" s="2" t="s">
        <v>41</v>
      </c>
      <c r="B43" s="1" t="s">
        <v>53</v>
      </c>
      <c r="D43" s="1">
        <v>1190</v>
      </c>
      <c r="E43" s="1">
        <v>120</v>
      </c>
      <c r="F43" s="1">
        <f t="shared" si="2"/>
        <v>1310</v>
      </c>
      <c r="G43" s="1" t="s">
        <v>8</v>
      </c>
      <c r="H43" s="4">
        <f t="shared" si="1"/>
        <v>9.1603053435114504E-2</v>
      </c>
      <c r="I43" s="2">
        <v>2017</v>
      </c>
      <c r="J43" s="3"/>
      <c r="L43" t="s">
        <v>87</v>
      </c>
    </row>
    <row r="44" spans="1:12" customFormat="1" x14ac:dyDescent="0.15">
      <c r="A44" s="2" t="s">
        <v>41</v>
      </c>
      <c r="B44" s="1" t="s">
        <v>53</v>
      </c>
      <c r="D44" s="1">
        <v>975</v>
      </c>
      <c r="E44" s="1">
        <v>137</v>
      </c>
      <c r="F44" s="1">
        <f t="shared" si="2"/>
        <v>1112</v>
      </c>
      <c r="G44" s="1" t="s">
        <v>8</v>
      </c>
      <c r="H44" s="4">
        <f t="shared" si="1"/>
        <v>0.12320143884892086</v>
      </c>
      <c r="I44" s="2">
        <v>2017</v>
      </c>
      <c r="J44" s="3"/>
    </row>
    <row r="45" spans="1:12" customFormat="1" x14ac:dyDescent="0.15">
      <c r="A45" s="2" t="s">
        <v>41</v>
      </c>
      <c r="B45" s="1" t="s">
        <v>128</v>
      </c>
      <c r="C45" s="1" t="s">
        <v>129</v>
      </c>
      <c r="D45" s="1">
        <v>1260</v>
      </c>
      <c r="E45" s="1">
        <v>180</v>
      </c>
      <c r="F45" s="1">
        <f t="shared" si="2"/>
        <v>1440</v>
      </c>
      <c r="G45" s="1" t="s">
        <v>123</v>
      </c>
      <c r="H45" s="4">
        <f t="shared" si="1"/>
        <v>0.125</v>
      </c>
      <c r="I45" s="2">
        <v>2011</v>
      </c>
      <c r="J45" s="3"/>
    </row>
    <row r="46" spans="1:12" customFormat="1" x14ac:dyDescent="0.15">
      <c r="A46" s="2" t="s">
        <v>41</v>
      </c>
      <c r="B46" s="1" t="s">
        <v>128</v>
      </c>
      <c r="C46" s="1" t="s">
        <v>129</v>
      </c>
      <c r="D46" s="1">
        <v>1400</v>
      </c>
      <c r="E46" s="1">
        <v>150</v>
      </c>
      <c r="F46" s="1">
        <f t="shared" si="2"/>
        <v>1550</v>
      </c>
      <c r="G46" s="1" t="s">
        <v>130</v>
      </c>
      <c r="H46" s="4">
        <f t="shared" si="1"/>
        <v>9.6774193548387094E-2</v>
      </c>
      <c r="I46" s="2">
        <v>2010</v>
      </c>
      <c r="J46" s="3"/>
    </row>
    <row r="47" spans="1:12" customFormat="1" x14ac:dyDescent="0.15">
      <c r="A47" s="7" t="s">
        <v>41</v>
      </c>
      <c r="B47" s="1" t="s">
        <v>128</v>
      </c>
      <c r="C47" s="1" t="s">
        <v>129</v>
      </c>
      <c r="D47" s="1">
        <v>1400</v>
      </c>
      <c r="E47" s="1">
        <v>160</v>
      </c>
      <c r="F47" s="1">
        <f t="shared" si="2"/>
        <v>1560</v>
      </c>
      <c r="G47" s="1" t="s">
        <v>122</v>
      </c>
      <c r="H47" s="4">
        <f t="shared" si="1"/>
        <v>0.10256410256410256</v>
      </c>
      <c r="I47" s="2">
        <v>2010</v>
      </c>
      <c r="J47" s="3"/>
    </row>
    <row r="48" spans="1:12" customFormat="1" x14ac:dyDescent="0.15">
      <c r="A48" s="7" t="s">
        <v>41</v>
      </c>
      <c r="B48" s="1" t="s">
        <v>21</v>
      </c>
      <c r="C48" s="1" t="s">
        <v>24</v>
      </c>
      <c r="D48" s="1">
        <v>1829</v>
      </c>
      <c r="E48" s="1">
        <v>190</v>
      </c>
      <c r="F48" s="1">
        <f t="shared" si="2"/>
        <v>2019</v>
      </c>
      <c r="G48" s="1" t="s">
        <v>8</v>
      </c>
      <c r="H48" s="4">
        <f t="shared" si="1"/>
        <v>9.4105993065874194E-2</v>
      </c>
      <c r="I48" s="2">
        <v>2013</v>
      </c>
      <c r="J48" s="3"/>
    </row>
    <row r="49" spans="1:12" customFormat="1" x14ac:dyDescent="0.15">
      <c r="A49" s="7" t="s">
        <v>11</v>
      </c>
      <c r="B49" s="1" t="s">
        <v>12</v>
      </c>
      <c r="C49" s="1" t="s">
        <v>13</v>
      </c>
      <c r="D49" s="1">
        <v>1880</v>
      </c>
      <c r="E49" s="1">
        <v>240</v>
      </c>
      <c r="F49" s="1">
        <f t="shared" si="2"/>
        <v>2120</v>
      </c>
      <c r="G49" s="1" t="s">
        <v>123</v>
      </c>
      <c r="H49" s="4">
        <f t="shared" si="1"/>
        <v>0.11320754716981132</v>
      </c>
      <c r="I49" s="2">
        <v>2011</v>
      </c>
      <c r="J49" s="3"/>
    </row>
    <row r="50" spans="1:12" customFormat="1" x14ac:dyDescent="0.15">
      <c r="A50" s="7" t="s">
        <v>57</v>
      </c>
      <c r="B50" s="1" t="s">
        <v>7</v>
      </c>
      <c r="C50" s="1" t="s">
        <v>2</v>
      </c>
      <c r="D50" s="1">
        <v>2350</v>
      </c>
      <c r="E50" s="1">
        <v>280</v>
      </c>
      <c r="F50" s="1">
        <f t="shared" si="2"/>
        <v>2630</v>
      </c>
      <c r="G50" s="1" t="s">
        <v>8</v>
      </c>
      <c r="H50" s="4">
        <f t="shared" si="1"/>
        <v>0.10646387832699619</v>
      </c>
      <c r="I50" s="2">
        <v>2013</v>
      </c>
      <c r="J50" s="3"/>
    </row>
    <row r="51" spans="1:12" customFormat="1" x14ac:dyDescent="0.15">
      <c r="A51" s="9" t="s">
        <v>14</v>
      </c>
      <c r="B51" s="5" t="s">
        <v>153</v>
      </c>
      <c r="C51" s="5" t="s">
        <v>154</v>
      </c>
      <c r="D51" s="5">
        <v>2756</v>
      </c>
      <c r="E51" s="5">
        <v>364</v>
      </c>
      <c r="F51" s="5">
        <f t="shared" si="2"/>
        <v>3120</v>
      </c>
      <c r="G51" s="5" t="s">
        <v>130</v>
      </c>
      <c r="H51" s="4">
        <f t="shared" si="1"/>
        <v>0.11666666666666667</v>
      </c>
      <c r="I51" s="3">
        <v>2020</v>
      </c>
      <c r="J51" s="3">
        <v>2019</v>
      </c>
    </row>
    <row r="52" spans="1:12" customFormat="1" x14ac:dyDescent="0.15">
      <c r="A52" s="7" t="s">
        <v>57</v>
      </c>
      <c r="B52" s="1" t="s">
        <v>58</v>
      </c>
      <c r="C52" t="s">
        <v>110</v>
      </c>
      <c r="D52" s="1">
        <v>2400</v>
      </c>
      <c r="E52" s="1">
        <v>232</v>
      </c>
      <c r="F52" s="1">
        <f t="shared" si="2"/>
        <v>2632</v>
      </c>
      <c r="G52" s="1" t="s">
        <v>8</v>
      </c>
      <c r="H52" s="4">
        <f t="shared" si="1"/>
        <v>8.8145896656534953E-2</v>
      </c>
      <c r="I52" s="2">
        <v>2013</v>
      </c>
      <c r="J52" s="3"/>
    </row>
    <row r="53" spans="1:12" customFormat="1" x14ac:dyDescent="0.15">
      <c r="A53" s="9" t="s">
        <v>14</v>
      </c>
      <c r="B53" s="5" t="s">
        <v>153</v>
      </c>
      <c r="D53" s="5">
        <v>2530</v>
      </c>
      <c r="E53" s="5">
        <v>320</v>
      </c>
      <c r="F53" s="5">
        <f t="shared" si="2"/>
        <v>2850</v>
      </c>
      <c r="G53" s="5" t="s">
        <v>130</v>
      </c>
      <c r="H53" s="4">
        <f t="shared" si="1"/>
        <v>0.11228070175438597</v>
      </c>
      <c r="I53" s="3">
        <v>2022</v>
      </c>
      <c r="J53" s="3"/>
    </row>
    <row r="54" spans="1:12" customFormat="1" x14ac:dyDescent="0.15">
      <c r="A54" s="9" t="s">
        <v>14</v>
      </c>
      <c r="B54" s="5" t="s">
        <v>132</v>
      </c>
      <c r="C54" s="5" t="s">
        <v>169</v>
      </c>
      <c r="D54" s="5">
        <v>1560</v>
      </c>
      <c r="E54" s="5">
        <v>180</v>
      </c>
      <c r="F54" s="5">
        <f t="shared" si="2"/>
        <v>1740</v>
      </c>
      <c r="G54" s="5" t="s">
        <v>130</v>
      </c>
      <c r="H54" s="4">
        <f t="shared" si="1"/>
        <v>0.10344827586206896</v>
      </c>
      <c r="I54" s="3">
        <v>2021</v>
      </c>
      <c r="J54" s="3">
        <v>1979</v>
      </c>
      <c r="K54" s="5"/>
      <c r="L54" s="5" t="s">
        <v>170</v>
      </c>
    </row>
    <row r="55" spans="1:12" customFormat="1" x14ac:dyDescent="0.15">
      <c r="A55" s="7" t="s">
        <v>14</v>
      </c>
      <c r="B55" s="1" t="s">
        <v>132</v>
      </c>
      <c r="C55" t="s">
        <v>15</v>
      </c>
      <c r="D55" s="1">
        <v>1804</v>
      </c>
      <c r="E55" s="1">
        <v>170</v>
      </c>
      <c r="F55" s="1">
        <f t="shared" si="2"/>
        <v>1974</v>
      </c>
      <c r="G55" s="1" t="s">
        <v>130</v>
      </c>
      <c r="H55" s="4">
        <f t="shared" si="1"/>
        <v>8.6119554204660581E-2</v>
      </c>
      <c r="I55" s="2">
        <v>2011</v>
      </c>
      <c r="J55" s="3"/>
    </row>
    <row r="56" spans="1:12" customFormat="1" x14ac:dyDescent="0.15">
      <c r="A56" s="10" t="s">
        <v>37</v>
      </c>
      <c r="B56" s="1" t="s">
        <v>77</v>
      </c>
      <c r="D56" s="1">
        <v>2800</v>
      </c>
      <c r="E56" s="1">
        <v>295</v>
      </c>
      <c r="F56" s="1">
        <f t="shared" si="2"/>
        <v>3095</v>
      </c>
      <c r="G56" s="1" t="s">
        <v>8</v>
      </c>
      <c r="H56" s="4">
        <f t="shared" si="1"/>
        <v>9.5315024232633286E-2</v>
      </c>
      <c r="I56" s="2">
        <v>2018</v>
      </c>
      <c r="J56" s="3"/>
    </row>
    <row r="57" spans="1:12" customFormat="1" x14ac:dyDescent="0.15">
      <c r="A57" s="10" t="s">
        <v>162</v>
      </c>
      <c r="B57" s="5" t="s">
        <v>97</v>
      </c>
      <c r="C57" s="5" t="s">
        <v>163</v>
      </c>
      <c r="D57" s="5">
        <v>2920</v>
      </c>
      <c r="E57" s="5">
        <v>300</v>
      </c>
      <c r="F57" s="5">
        <f t="shared" si="2"/>
        <v>3220</v>
      </c>
      <c r="G57" s="5" t="s">
        <v>130</v>
      </c>
      <c r="H57" s="4">
        <f t="shared" si="1"/>
        <v>9.3167701863354033E-2</v>
      </c>
      <c r="I57" s="3">
        <v>2021</v>
      </c>
      <c r="J57" s="3">
        <v>2012</v>
      </c>
      <c r="K57" s="5" t="s">
        <v>186</v>
      </c>
    </row>
    <row r="58" spans="1:12" customFormat="1" x14ac:dyDescent="0.15">
      <c r="A58" s="7" t="s">
        <v>37</v>
      </c>
      <c r="B58" s="1" t="s">
        <v>97</v>
      </c>
      <c r="C58" s="1" t="s">
        <v>98</v>
      </c>
      <c r="D58" s="1">
        <v>2580</v>
      </c>
      <c r="E58" s="1">
        <v>240</v>
      </c>
      <c r="F58" s="1">
        <f t="shared" si="2"/>
        <v>2820</v>
      </c>
      <c r="G58" s="1" t="s">
        <v>123</v>
      </c>
      <c r="H58" s="4">
        <f t="shared" si="1"/>
        <v>8.5106382978723402E-2</v>
      </c>
      <c r="I58" s="2">
        <v>2008</v>
      </c>
      <c r="J58" s="3"/>
    </row>
    <row r="59" spans="1:12" customFormat="1" x14ac:dyDescent="0.15">
      <c r="A59" s="7" t="s">
        <v>37</v>
      </c>
      <c r="B59" s="1" t="s">
        <v>97</v>
      </c>
      <c r="C59" s="1" t="s">
        <v>105</v>
      </c>
      <c r="D59" s="1">
        <v>2960</v>
      </c>
      <c r="E59" s="1">
        <v>300</v>
      </c>
      <c r="F59" s="1">
        <f t="shared" si="2"/>
        <v>3260</v>
      </c>
      <c r="G59" s="1" t="s">
        <v>122</v>
      </c>
      <c r="H59" s="4">
        <f t="shared" si="1"/>
        <v>9.202453987730061E-2</v>
      </c>
      <c r="I59" s="2">
        <v>2010</v>
      </c>
      <c r="J59" s="3"/>
    </row>
    <row r="60" spans="1:12" customFormat="1" x14ac:dyDescent="0.15">
      <c r="A60" s="7" t="s">
        <v>37</v>
      </c>
      <c r="B60" s="1" t="s">
        <v>97</v>
      </c>
      <c r="C60" s="1" t="s">
        <v>127</v>
      </c>
      <c r="D60" s="1">
        <v>1780</v>
      </c>
      <c r="E60" s="1">
        <v>240</v>
      </c>
      <c r="F60" s="1">
        <f t="shared" si="2"/>
        <v>2020</v>
      </c>
      <c r="G60" s="1" t="s">
        <v>123</v>
      </c>
      <c r="H60" s="4">
        <f t="shared" si="1"/>
        <v>0.11881188118811881</v>
      </c>
      <c r="I60" s="2">
        <v>2011</v>
      </c>
      <c r="J60" s="3"/>
    </row>
    <row r="61" spans="1:12" customFormat="1" x14ac:dyDescent="0.15">
      <c r="A61" s="7" t="s">
        <v>37</v>
      </c>
      <c r="B61" s="1" t="s">
        <v>70</v>
      </c>
      <c r="C61" s="1" t="s">
        <v>126</v>
      </c>
      <c r="D61" s="1">
        <v>2560</v>
      </c>
      <c r="E61" s="1">
        <v>180</v>
      </c>
      <c r="F61" s="1">
        <f t="shared" si="2"/>
        <v>2740</v>
      </c>
      <c r="G61" s="1" t="s">
        <v>123</v>
      </c>
      <c r="H61" s="4">
        <f t="shared" si="1"/>
        <v>6.569343065693431E-2</v>
      </c>
      <c r="I61" s="2">
        <v>2010</v>
      </c>
      <c r="J61" s="3"/>
    </row>
    <row r="62" spans="1:12" customFormat="1" x14ac:dyDescent="0.15">
      <c r="A62" s="7" t="s">
        <v>37</v>
      </c>
      <c r="B62" s="1" t="s">
        <v>70</v>
      </c>
      <c r="C62" s="1" t="s">
        <v>126</v>
      </c>
      <c r="D62" s="1">
        <v>2800</v>
      </c>
      <c r="E62" s="1">
        <v>160</v>
      </c>
      <c r="F62" s="1">
        <f t="shared" si="2"/>
        <v>2960</v>
      </c>
      <c r="G62" s="1" t="s">
        <v>123</v>
      </c>
      <c r="H62" s="4">
        <f t="shared" si="1"/>
        <v>5.4054054054054057E-2</v>
      </c>
      <c r="I62" s="2">
        <v>2009</v>
      </c>
      <c r="J62" s="3"/>
    </row>
    <row r="63" spans="1:12" customFormat="1" x14ac:dyDescent="0.15">
      <c r="A63" s="7" t="s">
        <v>37</v>
      </c>
      <c r="B63" s="1" t="s">
        <v>70</v>
      </c>
      <c r="C63" s="1" t="s">
        <v>33</v>
      </c>
      <c r="D63" s="1">
        <v>3000</v>
      </c>
      <c r="E63" s="1">
        <v>250</v>
      </c>
      <c r="F63" s="1">
        <f t="shared" si="2"/>
        <v>3250</v>
      </c>
      <c r="G63" s="1" t="s">
        <v>123</v>
      </c>
      <c r="H63" s="4">
        <f t="shared" si="1"/>
        <v>7.6923076923076927E-2</v>
      </c>
      <c r="I63" s="2">
        <v>2011</v>
      </c>
      <c r="J63" s="3"/>
    </row>
    <row r="64" spans="1:12" customFormat="1" x14ac:dyDescent="0.15">
      <c r="A64" s="7" t="s">
        <v>37</v>
      </c>
      <c r="B64" s="1" t="s">
        <v>36</v>
      </c>
      <c r="C64" s="1" t="s">
        <v>33</v>
      </c>
      <c r="D64" s="1">
        <v>2760</v>
      </c>
      <c r="E64" s="1">
        <v>500</v>
      </c>
      <c r="F64" s="1">
        <f t="shared" si="2"/>
        <v>3260</v>
      </c>
      <c r="G64" s="1" t="s">
        <v>123</v>
      </c>
      <c r="H64" s="4">
        <f t="shared" si="1"/>
        <v>0.15337423312883436</v>
      </c>
      <c r="I64" s="2">
        <v>2008</v>
      </c>
      <c r="J64" s="3"/>
    </row>
    <row r="65" spans="1:12" customFormat="1" x14ac:dyDescent="0.15">
      <c r="A65" s="9" t="s">
        <v>162</v>
      </c>
      <c r="B65" s="5" t="s">
        <v>70</v>
      </c>
      <c r="C65" s="5" t="s">
        <v>126</v>
      </c>
      <c r="D65" s="5">
        <v>2260</v>
      </c>
      <c r="E65" s="5">
        <v>250</v>
      </c>
      <c r="F65" s="5">
        <f t="shared" si="2"/>
        <v>2510</v>
      </c>
      <c r="G65" s="5" t="s">
        <v>130</v>
      </c>
      <c r="H65" s="4">
        <f t="shared" si="1"/>
        <v>9.9601593625498003E-2</v>
      </c>
      <c r="I65" s="3">
        <v>2022</v>
      </c>
      <c r="J65" s="3">
        <v>1986</v>
      </c>
    </row>
    <row r="66" spans="1:12" x14ac:dyDescent="0.15">
      <c r="A66" s="8" t="s">
        <v>37</v>
      </c>
      <c r="B66" s="28" t="s">
        <v>76</v>
      </c>
      <c r="C66" s="28" t="s">
        <v>81</v>
      </c>
      <c r="D66" s="28">
        <v>2440</v>
      </c>
      <c r="E66" s="28">
        <v>360</v>
      </c>
      <c r="F66" s="28">
        <f t="shared" si="2"/>
        <v>2800</v>
      </c>
      <c r="G66" s="28" t="s">
        <v>123</v>
      </c>
      <c r="H66" s="29">
        <f t="shared" si="1"/>
        <v>0.12857142857142856</v>
      </c>
      <c r="I66" s="8">
        <v>2009</v>
      </c>
    </row>
    <row r="67" spans="1:12" x14ac:dyDescent="0.15">
      <c r="A67" s="31" t="s">
        <v>162</v>
      </c>
      <c r="B67" s="30" t="s">
        <v>76</v>
      </c>
      <c r="C67" s="30" t="s">
        <v>81</v>
      </c>
      <c r="D67" s="30">
        <v>2180</v>
      </c>
      <c r="E67" s="30">
        <v>280</v>
      </c>
      <c r="F67" s="30">
        <f t="shared" si="2"/>
        <v>2460</v>
      </c>
      <c r="G67" s="30" t="s">
        <v>130</v>
      </c>
      <c r="H67" s="29">
        <f t="shared" si="1"/>
        <v>0.11382113821138211</v>
      </c>
      <c r="I67" s="26">
        <v>2022</v>
      </c>
      <c r="J67" s="26">
        <v>2010</v>
      </c>
      <c r="K67" s="30"/>
      <c r="L67" s="30" t="s">
        <v>174</v>
      </c>
    </row>
    <row r="68" spans="1:12" x14ac:dyDescent="0.15">
      <c r="A68" s="31" t="s">
        <v>162</v>
      </c>
      <c r="B68" s="30" t="s">
        <v>76</v>
      </c>
      <c r="C68" s="30" t="s">
        <v>81</v>
      </c>
      <c r="D68" s="30">
        <v>2100</v>
      </c>
      <c r="E68" s="30">
        <v>260</v>
      </c>
      <c r="F68" s="30">
        <f t="shared" si="2"/>
        <v>2360</v>
      </c>
      <c r="G68" s="30" t="s">
        <v>130</v>
      </c>
      <c r="H68" s="29">
        <f t="shared" si="1"/>
        <v>0.11016949152542373</v>
      </c>
      <c r="I68" s="26">
        <v>2025</v>
      </c>
      <c r="J68" s="26">
        <v>2017</v>
      </c>
    </row>
    <row r="69" spans="1:12" x14ac:dyDescent="0.15">
      <c r="A69" s="31" t="s">
        <v>162</v>
      </c>
      <c r="B69" s="30" t="s">
        <v>76</v>
      </c>
      <c r="C69" s="30" t="s">
        <v>165</v>
      </c>
      <c r="D69" s="30">
        <v>2180</v>
      </c>
      <c r="E69" s="30">
        <v>280</v>
      </c>
      <c r="F69" s="30">
        <f t="shared" si="2"/>
        <v>2460</v>
      </c>
      <c r="G69" s="30" t="s">
        <v>130</v>
      </c>
      <c r="H69" s="29">
        <f t="shared" si="1"/>
        <v>0.11382113821138211</v>
      </c>
      <c r="I69" s="26">
        <v>2021</v>
      </c>
      <c r="J69" s="26">
        <v>2010</v>
      </c>
    </row>
    <row r="70" spans="1:12" x14ac:dyDescent="0.15">
      <c r="A70" s="8" t="s">
        <v>37</v>
      </c>
      <c r="B70" s="28" t="s">
        <v>76</v>
      </c>
      <c r="C70" s="28" t="s">
        <v>9</v>
      </c>
      <c r="D70" s="28">
        <v>2400</v>
      </c>
      <c r="E70" s="28">
        <v>200</v>
      </c>
      <c r="F70" s="28">
        <f t="shared" si="2"/>
        <v>2600</v>
      </c>
      <c r="G70" s="28" t="s">
        <v>123</v>
      </c>
      <c r="H70" s="29">
        <f t="shared" si="1"/>
        <v>7.6923076923076927E-2</v>
      </c>
      <c r="I70" s="8">
        <v>2011</v>
      </c>
      <c r="K70" s="30" t="s">
        <v>186</v>
      </c>
    </row>
    <row r="71" spans="1:12" x14ac:dyDescent="0.15">
      <c r="A71" s="8" t="s">
        <v>37</v>
      </c>
      <c r="B71" s="28" t="s">
        <v>76</v>
      </c>
      <c r="C71" s="28" t="s">
        <v>131</v>
      </c>
      <c r="D71" s="28">
        <v>2240</v>
      </c>
      <c r="E71" s="28">
        <v>280</v>
      </c>
      <c r="F71" s="28">
        <f t="shared" ref="F71:F102" si="3">SUM(D71:E71)</f>
        <v>2520</v>
      </c>
      <c r="G71" s="28" t="s">
        <v>122</v>
      </c>
      <c r="H71" s="29">
        <f t="shared" ref="H71:H134" si="4">E71/F71</f>
        <v>0.1111111111111111</v>
      </c>
      <c r="I71" s="8">
        <v>2010</v>
      </c>
    </row>
    <row r="72" spans="1:12" x14ac:dyDescent="0.15">
      <c r="A72" s="8" t="s">
        <v>37</v>
      </c>
      <c r="B72" s="28" t="s">
        <v>22</v>
      </c>
      <c r="C72" s="28" t="s">
        <v>107</v>
      </c>
      <c r="D72" s="28">
        <v>2600</v>
      </c>
      <c r="E72" s="28">
        <v>230</v>
      </c>
      <c r="F72" s="28">
        <f t="shared" si="3"/>
        <v>2830</v>
      </c>
      <c r="G72" s="28" t="s">
        <v>8</v>
      </c>
      <c r="H72" s="29">
        <f t="shared" si="4"/>
        <v>8.1272084805653705E-2</v>
      </c>
      <c r="I72" s="8">
        <v>2016</v>
      </c>
    </row>
    <row r="73" spans="1:12" x14ac:dyDescent="0.15">
      <c r="A73" s="26" t="s">
        <v>37</v>
      </c>
      <c r="B73" s="28" t="s">
        <v>22</v>
      </c>
      <c r="C73" s="28" t="s">
        <v>107</v>
      </c>
      <c r="D73" s="28">
        <v>2795</v>
      </c>
      <c r="E73" s="28">
        <v>285</v>
      </c>
      <c r="F73" s="28">
        <f t="shared" si="3"/>
        <v>3080</v>
      </c>
      <c r="G73" s="28" t="s">
        <v>8</v>
      </c>
      <c r="H73" s="29">
        <f t="shared" si="4"/>
        <v>9.2532467532467536E-2</v>
      </c>
      <c r="I73" s="8">
        <v>2018</v>
      </c>
    </row>
    <row r="74" spans="1:12" x14ac:dyDescent="0.15">
      <c r="A74" s="8" t="s">
        <v>37</v>
      </c>
      <c r="B74" s="28" t="s">
        <v>76</v>
      </c>
      <c r="C74" s="23" t="s">
        <v>127</v>
      </c>
      <c r="D74" s="28">
        <v>2280</v>
      </c>
      <c r="E74" s="28">
        <v>240</v>
      </c>
      <c r="F74" s="28">
        <f t="shared" si="3"/>
        <v>2520</v>
      </c>
      <c r="G74" s="28" t="s">
        <v>123</v>
      </c>
      <c r="H74" s="29">
        <f t="shared" si="4"/>
        <v>9.5238095238095233E-2</v>
      </c>
      <c r="I74" s="8">
        <v>2010</v>
      </c>
    </row>
    <row r="75" spans="1:12" x14ac:dyDescent="0.15">
      <c r="A75" s="8" t="s">
        <v>37</v>
      </c>
      <c r="B75" s="28" t="s">
        <v>76</v>
      </c>
      <c r="C75" s="28"/>
      <c r="D75" s="28">
        <v>2100</v>
      </c>
      <c r="E75" s="28">
        <v>320</v>
      </c>
      <c r="F75" s="28">
        <f t="shared" si="3"/>
        <v>2420</v>
      </c>
      <c r="G75" s="28" t="s">
        <v>123</v>
      </c>
      <c r="H75" s="29">
        <f t="shared" si="4"/>
        <v>0.13223140495867769</v>
      </c>
      <c r="I75" s="8">
        <v>2009</v>
      </c>
    </row>
    <row r="76" spans="1:12" x14ac:dyDescent="0.15">
      <c r="A76" s="8" t="s">
        <v>37</v>
      </c>
      <c r="B76" s="28" t="s">
        <v>22</v>
      </c>
      <c r="D76" s="28">
        <v>2000</v>
      </c>
      <c r="E76" s="28">
        <v>150</v>
      </c>
      <c r="F76" s="28">
        <f t="shared" si="3"/>
        <v>2150</v>
      </c>
      <c r="G76" s="28" t="s">
        <v>8</v>
      </c>
      <c r="H76" s="29">
        <f t="shared" si="4"/>
        <v>6.9767441860465115E-2</v>
      </c>
      <c r="I76" s="8">
        <v>2017</v>
      </c>
    </row>
    <row r="77" spans="1:12" customFormat="1" x14ac:dyDescent="0.15">
      <c r="A77" s="9" t="s">
        <v>162</v>
      </c>
      <c r="B77" s="5" t="s">
        <v>128</v>
      </c>
      <c r="C77" s="5" t="s">
        <v>175</v>
      </c>
      <c r="D77" s="5">
        <v>2200</v>
      </c>
      <c r="E77" s="5">
        <v>200</v>
      </c>
      <c r="F77" s="5">
        <f t="shared" si="3"/>
        <v>2400</v>
      </c>
      <c r="G77" s="5" t="s">
        <v>130</v>
      </c>
      <c r="H77" s="4">
        <f t="shared" si="4"/>
        <v>8.3333333333333329E-2</v>
      </c>
      <c r="I77" s="3">
        <v>2022</v>
      </c>
      <c r="J77" s="3">
        <v>1985</v>
      </c>
      <c r="K77" s="5"/>
      <c r="L77" s="5" t="s">
        <v>176</v>
      </c>
    </row>
    <row r="78" spans="1:12" customFormat="1" x14ac:dyDescent="0.15">
      <c r="A78" s="7" t="s">
        <v>86</v>
      </c>
      <c r="B78" s="1" t="s">
        <v>56</v>
      </c>
      <c r="C78" s="1" t="s">
        <v>60</v>
      </c>
      <c r="D78" s="1">
        <v>3860</v>
      </c>
      <c r="E78" s="1">
        <v>500</v>
      </c>
      <c r="F78" s="1">
        <f t="shared" si="3"/>
        <v>4360</v>
      </c>
      <c r="G78" s="1" t="s">
        <v>8</v>
      </c>
      <c r="H78" s="4">
        <f t="shared" si="4"/>
        <v>0.11467889908256881</v>
      </c>
      <c r="I78" s="2">
        <v>2015</v>
      </c>
      <c r="J78" s="3"/>
    </row>
    <row r="79" spans="1:12" customFormat="1" x14ac:dyDescent="0.15">
      <c r="A79" s="7" t="s">
        <v>86</v>
      </c>
      <c r="B79" s="1" t="s">
        <v>106</v>
      </c>
      <c r="C79" s="1"/>
      <c r="D79" s="1">
        <v>4040</v>
      </c>
      <c r="E79" s="1">
        <v>360</v>
      </c>
      <c r="F79" s="1">
        <f t="shared" si="3"/>
        <v>4400</v>
      </c>
      <c r="G79" s="1" t="s">
        <v>123</v>
      </c>
      <c r="H79" s="4">
        <f t="shared" si="4"/>
        <v>8.1818181818181818E-2</v>
      </c>
      <c r="I79" s="2">
        <v>2009</v>
      </c>
      <c r="J79" s="3"/>
    </row>
    <row r="80" spans="1:12" customFormat="1" x14ac:dyDescent="0.15">
      <c r="A80" s="7" t="s">
        <v>86</v>
      </c>
      <c r="B80" s="1" t="s">
        <v>106</v>
      </c>
      <c r="C80" s="1"/>
      <c r="D80" s="1">
        <v>2600</v>
      </c>
      <c r="E80" s="1">
        <v>380</v>
      </c>
      <c r="F80" s="1">
        <f t="shared" si="3"/>
        <v>2980</v>
      </c>
      <c r="G80" s="1" t="s">
        <v>123</v>
      </c>
      <c r="H80" s="4">
        <f t="shared" si="4"/>
        <v>0.12751677852348994</v>
      </c>
      <c r="I80" s="2">
        <v>2008</v>
      </c>
      <c r="J80" s="3"/>
    </row>
    <row r="81" spans="1:11" customFormat="1" x14ac:dyDescent="0.15">
      <c r="A81" s="7" t="s">
        <v>67</v>
      </c>
      <c r="B81" s="1" t="s">
        <v>56</v>
      </c>
      <c r="C81" s="1" t="s">
        <v>66</v>
      </c>
      <c r="D81" s="1">
        <v>3000</v>
      </c>
      <c r="E81" s="1">
        <v>400</v>
      </c>
      <c r="F81" s="1">
        <f t="shared" si="3"/>
        <v>3400</v>
      </c>
      <c r="G81" s="1" t="s">
        <v>8</v>
      </c>
      <c r="H81" s="4">
        <f t="shared" si="4"/>
        <v>0.11764705882352941</v>
      </c>
      <c r="I81" s="2">
        <v>2013</v>
      </c>
      <c r="J81" s="3"/>
    </row>
    <row r="82" spans="1:11" customFormat="1" x14ac:dyDescent="0.15">
      <c r="A82" s="7" t="s">
        <v>67</v>
      </c>
      <c r="B82" s="1" t="s">
        <v>56</v>
      </c>
      <c r="C82" s="1" t="s">
        <v>66</v>
      </c>
      <c r="D82" s="1">
        <v>3180</v>
      </c>
      <c r="E82" s="1">
        <v>410</v>
      </c>
      <c r="F82" s="1">
        <f t="shared" si="3"/>
        <v>3590</v>
      </c>
      <c r="G82" s="1" t="s">
        <v>8</v>
      </c>
      <c r="H82" s="4">
        <f t="shared" si="4"/>
        <v>0.11420612813370473</v>
      </c>
      <c r="I82" s="2">
        <v>2015</v>
      </c>
      <c r="J82" s="3"/>
    </row>
    <row r="83" spans="1:11" customFormat="1" x14ac:dyDescent="0.15">
      <c r="A83" s="7" t="s">
        <v>144</v>
      </c>
      <c r="B83" s="1" t="s">
        <v>106</v>
      </c>
      <c r="C83" s="1" t="s">
        <v>145</v>
      </c>
      <c r="D83" s="1">
        <v>3180</v>
      </c>
      <c r="E83" s="1">
        <v>410</v>
      </c>
      <c r="F83" s="1">
        <f t="shared" si="3"/>
        <v>3590</v>
      </c>
      <c r="G83" s="1" t="s">
        <v>130</v>
      </c>
      <c r="H83" s="4">
        <f t="shared" si="4"/>
        <v>0.11420612813370473</v>
      </c>
      <c r="I83" s="2">
        <v>2019</v>
      </c>
      <c r="J83" s="3">
        <v>2002</v>
      </c>
    </row>
    <row r="84" spans="1:11" customFormat="1" x14ac:dyDescent="0.15">
      <c r="A84" s="7" t="s">
        <v>67</v>
      </c>
      <c r="B84" s="1" t="s">
        <v>56</v>
      </c>
      <c r="C84" s="1" t="s">
        <v>25</v>
      </c>
      <c r="D84" s="1">
        <v>2860</v>
      </c>
      <c r="E84" s="1">
        <v>374</v>
      </c>
      <c r="F84" s="1">
        <f t="shared" si="3"/>
        <v>3234</v>
      </c>
      <c r="G84" s="1" t="s">
        <v>8</v>
      </c>
      <c r="H84" s="4">
        <f t="shared" si="4"/>
        <v>0.11564625850340136</v>
      </c>
      <c r="I84" s="2">
        <v>2013</v>
      </c>
      <c r="J84" s="3"/>
    </row>
    <row r="85" spans="1:11" customFormat="1" x14ac:dyDescent="0.15">
      <c r="A85" s="7" t="s">
        <v>67</v>
      </c>
      <c r="B85" s="1" t="s">
        <v>56</v>
      </c>
      <c r="C85" s="1" t="s">
        <v>59</v>
      </c>
      <c r="D85" s="1">
        <v>3220</v>
      </c>
      <c r="E85" s="1">
        <v>400</v>
      </c>
      <c r="F85" s="1">
        <f t="shared" si="3"/>
        <v>3620</v>
      </c>
      <c r="G85" s="1" t="s">
        <v>8</v>
      </c>
      <c r="H85" s="4">
        <f t="shared" si="4"/>
        <v>0.11049723756906077</v>
      </c>
      <c r="I85" s="2">
        <v>2017</v>
      </c>
      <c r="J85" s="3"/>
    </row>
    <row r="86" spans="1:11" customFormat="1" x14ac:dyDescent="0.15">
      <c r="A86" s="7" t="s">
        <v>67</v>
      </c>
      <c r="B86" s="1" t="s">
        <v>56</v>
      </c>
      <c r="C86" t="s">
        <v>46</v>
      </c>
      <c r="D86" s="1">
        <v>2700</v>
      </c>
      <c r="E86" s="1">
        <v>298</v>
      </c>
      <c r="F86" s="1">
        <f t="shared" si="3"/>
        <v>2998</v>
      </c>
      <c r="G86" s="1" t="s">
        <v>8</v>
      </c>
      <c r="H86" s="4">
        <f t="shared" si="4"/>
        <v>9.939959973315543E-2</v>
      </c>
      <c r="I86" s="2">
        <v>2013</v>
      </c>
      <c r="J86" s="3"/>
    </row>
    <row r="87" spans="1:11" customFormat="1" x14ac:dyDescent="0.15">
      <c r="A87" s="7" t="s">
        <v>67</v>
      </c>
      <c r="B87" s="1" t="s">
        <v>56</v>
      </c>
      <c r="D87" s="1">
        <v>3108</v>
      </c>
      <c r="E87" s="1">
        <v>410</v>
      </c>
      <c r="F87" s="1">
        <f t="shared" si="3"/>
        <v>3518</v>
      </c>
      <c r="G87" s="1" t="s">
        <v>8</v>
      </c>
      <c r="H87" s="4">
        <f t="shared" si="4"/>
        <v>0.11654349061967027</v>
      </c>
      <c r="I87" s="2">
        <v>2016</v>
      </c>
      <c r="J87" s="3"/>
    </row>
    <row r="88" spans="1:11" customFormat="1" x14ac:dyDescent="0.15">
      <c r="A88" s="7" t="s">
        <v>67</v>
      </c>
      <c r="B88" s="1" t="s">
        <v>56</v>
      </c>
      <c r="D88" s="1">
        <v>3100</v>
      </c>
      <c r="E88" s="1">
        <v>410</v>
      </c>
      <c r="F88" s="1">
        <f t="shared" si="3"/>
        <v>3510</v>
      </c>
      <c r="G88" s="1" t="s">
        <v>8</v>
      </c>
      <c r="H88" s="4">
        <f t="shared" si="4"/>
        <v>0.11680911680911681</v>
      </c>
      <c r="I88" s="2">
        <v>2015</v>
      </c>
      <c r="J88" s="3"/>
    </row>
    <row r="89" spans="1:11" customFormat="1" x14ac:dyDescent="0.15">
      <c r="A89" s="7" t="s">
        <v>67</v>
      </c>
      <c r="B89" s="1" t="s">
        <v>56</v>
      </c>
      <c r="D89" s="1">
        <v>1920</v>
      </c>
      <c r="E89" s="1">
        <v>274</v>
      </c>
      <c r="F89" s="1">
        <f t="shared" si="3"/>
        <v>2194</v>
      </c>
      <c r="G89" s="1" t="s">
        <v>8</v>
      </c>
      <c r="H89" s="4">
        <f t="shared" si="4"/>
        <v>0.12488605287146765</v>
      </c>
      <c r="I89" s="2">
        <v>2016</v>
      </c>
      <c r="J89" s="3"/>
    </row>
    <row r="90" spans="1:11" customFormat="1" x14ac:dyDescent="0.15">
      <c r="A90" s="7" t="s">
        <v>67</v>
      </c>
      <c r="B90" s="1" t="s">
        <v>38</v>
      </c>
      <c r="C90" s="1" t="s">
        <v>16</v>
      </c>
      <c r="D90" s="1">
        <v>2730</v>
      </c>
      <c r="E90" s="1">
        <v>240</v>
      </c>
      <c r="F90" s="1">
        <v>2970</v>
      </c>
      <c r="G90" s="1" t="s">
        <v>130</v>
      </c>
      <c r="H90" s="4">
        <f t="shared" si="4"/>
        <v>8.0808080808080815E-2</v>
      </c>
      <c r="I90" s="2">
        <v>2011</v>
      </c>
      <c r="J90" s="3"/>
    </row>
    <row r="91" spans="1:11" customFormat="1" x14ac:dyDescent="0.15">
      <c r="A91" s="7" t="s">
        <v>67</v>
      </c>
      <c r="B91" s="1" t="s">
        <v>115</v>
      </c>
      <c r="C91" s="1" t="s">
        <v>111</v>
      </c>
      <c r="D91" s="1">
        <v>2820</v>
      </c>
      <c r="E91" s="1">
        <v>440</v>
      </c>
      <c r="F91" s="1">
        <f t="shared" ref="F91:F122" si="5">SUM(D91:E91)</f>
        <v>3260</v>
      </c>
      <c r="G91" s="1" t="s">
        <v>123</v>
      </c>
      <c r="H91" s="4">
        <f t="shared" si="4"/>
        <v>0.13496932515337423</v>
      </c>
      <c r="I91" s="2">
        <v>2008</v>
      </c>
      <c r="J91" s="3"/>
    </row>
    <row r="92" spans="1:11" customFormat="1" x14ac:dyDescent="0.15">
      <c r="A92" s="7" t="s">
        <v>67</v>
      </c>
      <c r="B92" s="1" t="s">
        <v>115</v>
      </c>
      <c r="C92" s="1" t="s">
        <v>111</v>
      </c>
      <c r="D92" s="1">
        <v>2900</v>
      </c>
      <c r="E92" s="1">
        <v>360</v>
      </c>
      <c r="F92" s="1">
        <f t="shared" si="5"/>
        <v>3260</v>
      </c>
      <c r="G92" s="1" t="s">
        <v>124</v>
      </c>
      <c r="H92" s="4">
        <f t="shared" si="4"/>
        <v>0.11042944785276074</v>
      </c>
      <c r="I92" s="2">
        <v>2009</v>
      </c>
      <c r="J92" s="3"/>
    </row>
    <row r="93" spans="1:11" customFormat="1" x14ac:dyDescent="0.15">
      <c r="A93" s="7" t="s">
        <v>67</v>
      </c>
      <c r="B93" s="1" t="s">
        <v>64</v>
      </c>
      <c r="C93" s="1" t="s">
        <v>28</v>
      </c>
      <c r="D93" s="1">
        <v>2660</v>
      </c>
      <c r="E93" s="1">
        <v>360</v>
      </c>
      <c r="F93" s="1">
        <f t="shared" si="5"/>
        <v>3020</v>
      </c>
      <c r="G93" s="1" t="s">
        <v>8</v>
      </c>
      <c r="H93" s="4">
        <f t="shared" si="4"/>
        <v>0.11920529801324503</v>
      </c>
      <c r="I93" s="2">
        <v>2015</v>
      </c>
      <c r="J93" s="3"/>
      <c r="K93" s="5" t="s">
        <v>186</v>
      </c>
    </row>
    <row r="94" spans="1:11" customFormat="1" x14ac:dyDescent="0.15">
      <c r="A94" s="10" t="s">
        <v>144</v>
      </c>
      <c r="B94" s="5" t="s">
        <v>97</v>
      </c>
      <c r="C94" s="5" t="s">
        <v>161</v>
      </c>
      <c r="D94" s="5">
        <v>2785</v>
      </c>
      <c r="E94" s="5">
        <v>465</v>
      </c>
      <c r="F94" s="5">
        <f t="shared" si="5"/>
        <v>3250</v>
      </c>
      <c r="G94" s="5" t="s">
        <v>130</v>
      </c>
      <c r="H94" s="4">
        <f t="shared" si="4"/>
        <v>0.14307692307692307</v>
      </c>
      <c r="I94" s="3">
        <v>2021</v>
      </c>
      <c r="J94" s="3"/>
      <c r="K94" s="5" t="s">
        <v>186</v>
      </c>
    </row>
    <row r="95" spans="1:11" customFormat="1" x14ac:dyDescent="0.15">
      <c r="A95" s="7" t="s">
        <v>67</v>
      </c>
      <c r="B95" s="1" t="s">
        <v>64</v>
      </c>
      <c r="C95" s="1" t="s">
        <v>102</v>
      </c>
      <c r="D95" s="1">
        <v>2930</v>
      </c>
      <c r="E95" s="1">
        <v>320</v>
      </c>
      <c r="F95" s="1">
        <f t="shared" si="5"/>
        <v>3250</v>
      </c>
      <c r="G95" s="1" t="s">
        <v>8</v>
      </c>
      <c r="H95" s="4">
        <f t="shared" si="4"/>
        <v>9.8461538461538461E-2</v>
      </c>
      <c r="I95" s="2">
        <v>2016</v>
      </c>
      <c r="J95" s="3"/>
      <c r="K95" s="5" t="s">
        <v>187</v>
      </c>
    </row>
    <row r="96" spans="1:11" customFormat="1" x14ac:dyDescent="0.15">
      <c r="A96" s="7" t="s">
        <v>67</v>
      </c>
      <c r="B96" s="1" t="s">
        <v>64</v>
      </c>
      <c r="C96" s="1" t="s">
        <v>26</v>
      </c>
      <c r="D96" s="1">
        <v>3170</v>
      </c>
      <c r="E96" s="1">
        <v>400</v>
      </c>
      <c r="F96" s="1">
        <f t="shared" si="5"/>
        <v>3570</v>
      </c>
      <c r="G96" s="1" t="s">
        <v>8</v>
      </c>
      <c r="H96" s="4">
        <f t="shared" si="4"/>
        <v>0.11204481792717087</v>
      </c>
      <c r="I96" s="2">
        <v>2015</v>
      </c>
      <c r="J96" s="3"/>
      <c r="K96" s="5" t="s">
        <v>186</v>
      </c>
    </row>
    <row r="97" spans="1:11" customFormat="1" x14ac:dyDescent="0.15">
      <c r="A97" s="7" t="s">
        <v>67</v>
      </c>
      <c r="B97" s="1" t="s">
        <v>64</v>
      </c>
      <c r="C97" s="1" t="s">
        <v>0</v>
      </c>
      <c r="D97" s="1">
        <v>2874</v>
      </c>
      <c r="E97" s="1">
        <v>446</v>
      </c>
      <c r="F97" s="1">
        <f t="shared" si="5"/>
        <v>3320</v>
      </c>
      <c r="G97" s="1" t="s">
        <v>8</v>
      </c>
      <c r="H97" s="4">
        <f t="shared" si="4"/>
        <v>0.13433734939759037</v>
      </c>
      <c r="I97" s="2">
        <v>2013</v>
      </c>
      <c r="J97" s="3"/>
      <c r="K97" s="5" t="s">
        <v>186</v>
      </c>
    </row>
    <row r="98" spans="1:11" customFormat="1" x14ac:dyDescent="0.15">
      <c r="A98" s="7" t="s">
        <v>67</v>
      </c>
      <c r="B98" s="1" t="s">
        <v>97</v>
      </c>
      <c r="C98" s="1" t="s">
        <v>98</v>
      </c>
      <c r="D98" s="1">
        <v>2620</v>
      </c>
      <c r="E98" s="1">
        <v>420</v>
      </c>
      <c r="F98" s="1">
        <f t="shared" si="5"/>
        <v>3040</v>
      </c>
      <c r="G98" s="1" t="s">
        <v>122</v>
      </c>
      <c r="H98" s="4">
        <f t="shared" si="4"/>
        <v>0.13815789473684212</v>
      </c>
      <c r="I98" s="2">
        <v>2011</v>
      </c>
      <c r="J98" s="3"/>
    </row>
    <row r="99" spans="1:11" customFormat="1" x14ac:dyDescent="0.15">
      <c r="A99" s="7" t="s">
        <v>67</v>
      </c>
      <c r="B99" s="1" t="s">
        <v>97</v>
      </c>
      <c r="C99" s="1" t="s">
        <v>98</v>
      </c>
      <c r="D99" s="1">
        <v>2680</v>
      </c>
      <c r="E99" s="1">
        <v>360</v>
      </c>
      <c r="F99" s="1">
        <f t="shared" si="5"/>
        <v>3040</v>
      </c>
      <c r="G99" s="1" t="s">
        <v>123</v>
      </c>
      <c r="H99" s="4">
        <f t="shared" si="4"/>
        <v>0.11842105263157894</v>
      </c>
      <c r="I99" s="2">
        <v>2009</v>
      </c>
      <c r="J99" s="3"/>
    </row>
    <row r="100" spans="1:11" customFormat="1" x14ac:dyDescent="0.15">
      <c r="A100" s="7" t="s">
        <v>67</v>
      </c>
      <c r="B100" s="1" t="s">
        <v>97</v>
      </c>
      <c r="C100" s="1" t="s">
        <v>98</v>
      </c>
      <c r="D100" s="1">
        <v>2700</v>
      </c>
      <c r="E100" s="1">
        <v>420</v>
      </c>
      <c r="F100" s="1">
        <f t="shared" si="5"/>
        <v>3120</v>
      </c>
      <c r="G100" s="1" t="s">
        <v>123</v>
      </c>
      <c r="H100" s="4">
        <f t="shared" si="4"/>
        <v>0.13461538461538461</v>
      </c>
      <c r="I100" s="2">
        <v>2009</v>
      </c>
      <c r="J100" s="3"/>
    </row>
    <row r="101" spans="1:11" customFormat="1" x14ac:dyDescent="0.15">
      <c r="A101" s="7" t="s">
        <v>67</v>
      </c>
      <c r="B101" s="1" t="s">
        <v>97</v>
      </c>
      <c r="C101" s="1" t="s">
        <v>98</v>
      </c>
      <c r="D101" s="1">
        <v>2760</v>
      </c>
      <c r="E101" s="1">
        <v>420</v>
      </c>
      <c r="F101" s="1">
        <f t="shared" si="5"/>
        <v>3180</v>
      </c>
      <c r="G101" s="1" t="s">
        <v>123</v>
      </c>
      <c r="H101" s="4">
        <f t="shared" si="4"/>
        <v>0.13207547169811321</v>
      </c>
      <c r="I101" s="2">
        <v>2011</v>
      </c>
      <c r="J101" s="3"/>
    </row>
    <row r="102" spans="1:11" customFormat="1" x14ac:dyDescent="0.15">
      <c r="A102" s="7" t="s">
        <v>67</v>
      </c>
      <c r="B102" s="1" t="s">
        <v>97</v>
      </c>
      <c r="C102" s="1" t="s">
        <v>98</v>
      </c>
      <c r="D102" s="1">
        <v>2880</v>
      </c>
      <c r="E102" s="1">
        <v>360</v>
      </c>
      <c r="F102" s="1">
        <f t="shared" si="5"/>
        <v>3240</v>
      </c>
      <c r="G102" s="1" t="s">
        <v>123</v>
      </c>
      <c r="H102" s="4">
        <f t="shared" si="4"/>
        <v>0.1111111111111111</v>
      </c>
      <c r="I102" s="2">
        <v>2011</v>
      </c>
      <c r="J102" s="3"/>
    </row>
    <row r="103" spans="1:11" customFormat="1" x14ac:dyDescent="0.15">
      <c r="A103" s="7" t="s">
        <v>67</v>
      </c>
      <c r="B103" s="1" t="s">
        <v>97</v>
      </c>
      <c r="C103" s="1" t="s">
        <v>98</v>
      </c>
      <c r="D103" s="1">
        <v>2980</v>
      </c>
      <c r="E103" s="1">
        <v>340</v>
      </c>
      <c r="F103" s="1">
        <f t="shared" si="5"/>
        <v>3320</v>
      </c>
      <c r="G103" s="1" t="s">
        <v>123</v>
      </c>
      <c r="H103" s="4">
        <f t="shared" si="4"/>
        <v>0.10240963855421686</v>
      </c>
      <c r="I103" s="2">
        <v>2011</v>
      </c>
      <c r="J103" s="3"/>
    </row>
    <row r="104" spans="1:11" customFormat="1" x14ac:dyDescent="0.15">
      <c r="A104" s="7" t="s">
        <v>67</v>
      </c>
      <c r="B104" s="1" t="s">
        <v>97</v>
      </c>
      <c r="C104" s="1" t="s">
        <v>98</v>
      </c>
      <c r="D104" s="1">
        <v>3000</v>
      </c>
      <c r="E104" s="1">
        <v>360</v>
      </c>
      <c r="F104" s="1">
        <f t="shared" si="5"/>
        <v>3360</v>
      </c>
      <c r="G104" s="1" t="s">
        <v>123</v>
      </c>
      <c r="H104" s="4">
        <f t="shared" si="4"/>
        <v>0.10714285714285714</v>
      </c>
      <c r="I104" s="2">
        <v>2009</v>
      </c>
      <c r="J104" s="3"/>
    </row>
    <row r="105" spans="1:11" customFormat="1" x14ac:dyDescent="0.15">
      <c r="A105" s="7" t="s">
        <v>67</v>
      </c>
      <c r="B105" s="1" t="s">
        <v>64</v>
      </c>
      <c r="C105" s="1" t="s">
        <v>4</v>
      </c>
      <c r="D105" s="1">
        <v>3210</v>
      </c>
      <c r="E105" s="1">
        <v>420</v>
      </c>
      <c r="F105" s="1">
        <f t="shared" si="5"/>
        <v>3630</v>
      </c>
      <c r="G105" s="1" t="s">
        <v>8</v>
      </c>
      <c r="H105" s="4">
        <f t="shared" si="4"/>
        <v>0.11570247933884298</v>
      </c>
      <c r="I105" s="2">
        <v>2017</v>
      </c>
      <c r="J105" s="3"/>
      <c r="K105" s="5" t="s">
        <v>186</v>
      </c>
    </row>
    <row r="106" spans="1:11" customFormat="1" x14ac:dyDescent="0.15">
      <c r="A106" s="7" t="s">
        <v>67</v>
      </c>
      <c r="B106" s="1" t="s">
        <v>64</v>
      </c>
      <c r="C106" s="1" t="s">
        <v>65</v>
      </c>
      <c r="D106" s="1">
        <v>2320</v>
      </c>
      <c r="E106" s="1">
        <v>360</v>
      </c>
      <c r="F106" s="1">
        <f t="shared" si="5"/>
        <v>2680</v>
      </c>
      <c r="G106" s="1" t="s">
        <v>8</v>
      </c>
      <c r="H106" s="4">
        <f t="shared" si="4"/>
        <v>0.13432835820895522</v>
      </c>
      <c r="I106" s="2">
        <v>2015</v>
      </c>
      <c r="J106" s="3"/>
    </row>
    <row r="107" spans="1:11" customFormat="1" x14ac:dyDescent="0.15">
      <c r="A107" s="9" t="s">
        <v>144</v>
      </c>
      <c r="B107" s="5" t="s">
        <v>97</v>
      </c>
      <c r="C107" s="5" t="s">
        <v>182</v>
      </c>
      <c r="D107" s="5">
        <v>3060</v>
      </c>
      <c r="E107" s="5">
        <v>640</v>
      </c>
      <c r="F107" s="5">
        <f t="shared" si="5"/>
        <v>3700</v>
      </c>
      <c r="G107" s="5" t="s">
        <v>130</v>
      </c>
      <c r="H107" s="4">
        <f t="shared" si="4"/>
        <v>0.17297297297297298</v>
      </c>
      <c r="I107" s="3">
        <v>2025</v>
      </c>
      <c r="J107" s="3">
        <v>2017</v>
      </c>
    </row>
    <row r="108" spans="1:11" customFormat="1" x14ac:dyDescent="0.15">
      <c r="A108" s="7" t="s">
        <v>67</v>
      </c>
      <c r="B108" s="1" t="s">
        <v>97</v>
      </c>
      <c r="C108" s="1" t="s">
        <v>119</v>
      </c>
      <c r="D108" s="1">
        <v>2260</v>
      </c>
      <c r="E108" s="1">
        <v>480</v>
      </c>
      <c r="F108" s="1">
        <f t="shared" si="5"/>
        <v>2740</v>
      </c>
      <c r="G108" s="1" t="s">
        <v>122</v>
      </c>
      <c r="H108" s="4">
        <f t="shared" si="4"/>
        <v>0.17518248175182483</v>
      </c>
      <c r="I108" s="2">
        <v>2009</v>
      </c>
      <c r="J108" s="3"/>
    </row>
    <row r="109" spans="1:11" customFormat="1" x14ac:dyDescent="0.15">
      <c r="A109" s="7" t="s">
        <v>67</v>
      </c>
      <c r="B109" s="1" t="s">
        <v>97</v>
      </c>
      <c r="C109" s="1" t="s">
        <v>55</v>
      </c>
      <c r="D109" s="1">
        <v>2840</v>
      </c>
      <c r="E109" s="1">
        <v>460</v>
      </c>
      <c r="F109" s="1">
        <f t="shared" si="5"/>
        <v>3300</v>
      </c>
      <c r="G109" s="1" t="s">
        <v>123</v>
      </c>
      <c r="H109" s="4">
        <f t="shared" si="4"/>
        <v>0.1393939393939394</v>
      </c>
      <c r="I109" s="2">
        <v>2010</v>
      </c>
      <c r="J109" s="3"/>
    </row>
    <row r="110" spans="1:11" customFormat="1" x14ac:dyDescent="0.15">
      <c r="A110" s="7" t="s">
        <v>67</v>
      </c>
      <c r="B110" s="1" t="s">
        <v>97</v>
      </c>
      <c r="C110" s="1" t="s">
        <v>119</v>
      </c>
      <c r="D110" s="1">
        <v>2860</v>
      </c>
      <c r="E110" s="1">
        <v>360</v>
      </c>
      <c r="F110" s="1">
        <f t="shared" si="5"/>
        <v>3220</v>
      </c>
      <c r="G110" s="1" t="s">
        <v>123</v>
      </c>
      <c r="H110" s="4">
        <f t="shared" si="4"/>
        <v>0.11180124223602485</v>
      </c>
      <c r="I110" s="2">
        <v>2009</v>
      </c>
      <c r="J110" s="3"/>
    </row>
    <row r="111" spans="1:11" customFormat="1" x14ac:dyDescent="0.15">
      <c r="A111" s="7" t="s">
        <v>67</v>
      </c>
      <c r="B111" s="1" t="s">
        <v>97</v>
      </c>
      <c r="C111" s="1" t="s">
        <v>119</v>
      </c>
      <c r="D111" s="1">
        <v>2880</v>
      </c>
      <c r="E111" s="1">
        <v>420</v>
      </c>
      <c r="F111" s="1">
        <f t="shared" si="5"/>
        <v>3300</v>
      </c>
      <c r="G111" s="1" t="s">
        <v>123</v>
      </c>
      <c r="H111" s="4">
        <f t="shared" si="4"/>
        <v>0.12727272727272726</v>
      </c>
      <c r="I111" s="2">
        <v>2009</v>
      </c>
      <c r="J111" s="3"/>
    </row>
    <row r="112" spans="1:11" customFormat="1" x14ac:dyDescent="0.15">
      <c r="A112" s="7" t="s">
        <v>67</v>
      </c>
      <c r="B112" s="1" t="s">
        <v>97</v>
      </c>
      <c r="C112" s="1" t="s">
        <v>55</v>
      </c>
      <c r="D112" s="1">
        <v>3000</v>
      </c>
      <c r="E112" s="1">
        <v>460</v>
      </c>
      <c r="F112" s="1">
        <f t="shared" si="5"/>
        <v>3460</v>
      </c>
      <c r="G112" s="1" t="s">
        <v>123</v>
      </c>
      <c r="H112" s="4">
        <f t="shared" si="4"/>
        <v>0.13294797687861271</v>
      </c>
      <c r="I112" s="2">
        <v>2010</v>
      </c>
      <c r="J112" s="3"/>
    </row>
    <row r="113" spans="1:12" customFormat="1" x14ac:dyDescent="0.15">
      <c r="A113" s="7" t="s">
        <v>67</v>
      </c>
      <c r="B113" s="1" t="s">
        <v>97</v>
      </c>
      <c r="C113" s="1" t="s">
        <v>119</v>
      </c>
      <c r="D113" s="1">
        <v>3100</v>
      </c>
      <c r="E113" s="1">
        <v>460</v>
      </c>
      <c r="F113" s="1">
        <f t="shared" si="5"/>
        <v>3560</v>
      </c>
      <c r="G113" s="1" t="s">
        <v>122</v>
      </c>
      <c r="H113" s="4">
        <f t="shared" si="4"/>
        <v>0.12921348314606743</v>
      </c>
      <c r="I113" s="2">
        <v>2010</v>
      </c>
      <c r="J113" s="3"/>
    </row>
    <row r="114" spans="1:12" customFormat="1" x14ac:dyDescent="0.15">
      <c r="A114" s="7" t="s">
        <v>67</v>
      </c>
      <c r="B114" s="1" t="s">
        <v>97</v>
      </c>
      <c r="C114" s="1" t="s">
        <v>119</v>
      </c>
      <c r="D114" s="1">
        <v>3140</v>
      </c>
      <c r="E114" s="1">
        <v>680</v>
      </c>
      <c r="F114" s="1">
        <f t="shared" si="5"/>
        <v>3820</v>
      </c>
      <c r="G114" s="1" t="s">
        <v>123</v>
      </c>
      <c r="H114" s="4">
        <f t="shared" si="4"/>
        <v>0.17801047120418848</v>
      </c>
      <c r="I114" s="2">
        <v>2008</v>
      </c>
      <c r="J114" s="3"/>
    </row>
    <row r="115" spans="1:12" customFormat="1" x14ac:dyDescent="0.15">
      <c r="A115" s="7" t="s">
        <v>67</v>
      </c>
      <c r="B115" s="1" t="s">
        <v>97</v>
      </c>
      <c r="C115" s="1" t="s">
        <v>55</v>
      </c>
      <c r="D115" s="1">
        <v>3300</v>
      </c>
      <c r="E115" s="1">
        <v>660</v>
      </c>
      <c r="F115" s="1">
        <f t="shared" si="5"/>
        <v>3960</v>
      </c>
      <c r="G115" s="1" t="s">
        <v>122</v>
      </c>
      <c r="H115" s="4">
        <f t="shared" si="4"/>
        <v>0.16666666666666666</v>
      </c>
      <c r="I115" s="2">
        <v>2009</v>
      </c>
      <c r="J115" s="3"/>
    </row>
    <row r="116" spans="1:12" customFormat="1" x14ac:dyDescent="0.15">
      <c r="A116" s="9" t="s">
        <v>144</v>
      </c>
      <c r="B116" s="5" t="s">
        <v>97</v>
      </c>
      <c r="C116" s="5" t="s">
        <v>157</v>
      </c>
      <c r="D116" s="5">
        <v>2620</v>
      </c>
      <c r="E116" s="5">
        <v>340</v>
      </c>
      <c r="F116" s="5">
        <f t="shared" si="5"/>
        <v>2960</v>
      </c>
      <c r="G116" s="5" t="s">
        <v>130</v>
      </c>
      <c r="H116" s="4">
        <f t="shared" si="4"/>
        <v>0.11486486486486487</v>
      </c>
      <c r="I116" s="3">
        <v>2020</v>
      </c>
      <c r="J116" s="3">
        <v>2016</v>
      </c>
      <c r="K116" s="5" t="s">
        <v>186</v>
      </c>
    </row>
    <row r="117" spans="1:12" customFormat="1" x14ac:dyDescent="0.15">
      <c r="A117" s="9" t="s">
        <v>144</v>
      </c>
      <c r="B117" s="5" t="s">
        <v>97</v>
      </c>
      <c r="C117" s="5" t="s">
        <v>157</v>
      </c>
      <c r="D117" s="5">
        <v>2920</v>
      </c>
      <c r="E117" s="5">
        <v>340</v>
      </c>
      <c r="F117" s="5">
        <f t="shared" si="5"/>
        <v>3260</v>
      </c>
      <c r="G117" s="5" t="s">
        <v>130</v>
      </c>
      <c r="H117" s="4">
        <f t="shared" si="4"/>
        <v>0.10429447852760736</v>
      </c>
      <c r="I117" s="3">
        <v>2022</v>
      </c>
      <c r="J117" s="3">
        <v>2019</v>
      </c>
      <c r="K117" s="5" t="s">
        <v>186</v>
      </c>
      <c r="L117" s="5" t="s">
        <v>172</v>
      </c>
    </row>
    <row r="118" spans="1:12" customFormat="1" x14ac:dyDescent="0.15">
      <c r="A118" s="7" t="s">
        <v>67</v>
      </c>
      <c r="B118" s="1" t="s">
        <v>97</v>
      </c>
      <c r="C118" s="1" t="s">
        <v>105</v>
      </c>
      <c r="D118" s="1">
        <v>2260</v>
      </c>
      <c r="E118" s="1">
        <v>560</v>
      </c>
      <c r="F118" s="1">
        <f t="shared" si="5"/>
        <v>2820</v>
      </c>
      <c r="G118" s="1" t="s">
        <v>123</v>
      </c>
      <c r="H118" s="4">
        <f t="shared" si="4"/>
        <v>0.19858156028368795</v>
      </c>
      <c r="I118" s="2">
        <v>2008</v>
      </c>
      <c r="J118" s="3"/>
    </row>
    <row r="119" spans="1:12" customFormat="1" x14ac:dyDescent="0.15">
      <c r="A119" s="7" t="s">
        <v>67</v>
      </c>
      <c r="B119" s="1" t="s">
        <v>97</v>
      </c>
      <c r="C119" s="1" t="s">
        <v>105</v>
      </c>
      <c r="D119" s="1">
        <v>2560</v>
      </c>
      <c r="E119" s="1">
        <v>380</v>
      </c>
      <c r="F119" s="1">
        <f t="shared" si="5"/>
        <v>2940</v>
      </c>
      <c r="G119" s="1" t="s">
        <v>123</v>
      </c>
      <c r="H119" s="4">
        <f t="shared" si="4"/>
        <v>0.12925170068027211</v>
      </c>
      <c r="I119" s="2">
        <v>2008</v>
      </c>
      <c r="J119" s="3"/>
    </row>
    <row r="120" spans="1:12" customFormat="1" x14ac:dyDescent="0.15">
      <c r="A120" s="7" t="s">
        <v>67</v>
      </c>
      <c r="B120" s="1" t="s">
        <v>97</v>
      </c>
      <c r="C120" t="s">
        <v>105</v>
      </c>
      <c r="D120" s="1">
        <v>2660</v>
      </c>
      <c r="E120" s="1">
        <v>380</v>
      </c>
      <c r="F120" s="1">
        <f t="shared" si="5"/>
        <v>3040</v>
      </c>
      <c r="G120" s="1" t="s">
        <v>123</v>
      </c>
      <c r="H120" s="4">
        <f t="shared" si="4"/>
        <v>0.125</v>
      </c>
      <c r="I120" s="2">
        <v>2010</v>
      </c>
      <c r="J120" s="3"/>
    </row>
    <row r="121" spans="1:12" customFormat="1" x14ac:dyDescent="0.15">
      <c r="A121" s="7" t="s">
        <v>67</v>
      </c>
      <c r="B121" s="1" t="s">
        <v>97</v>
      </c>
      <c r="C121" s="1" t="s">
        <v>105</v>
      </c>
      <c r="D121" s="1">
        <v>2740</v>
      </c>
      <c r="E121" s="1">
        <v>380</v>
      </c>
      <c r="F121" s="1">
        <f t="shared" si="5"/>
        <v>3120</v>
      </c>
      <c r="G121" s="1" t="s">
        <v>123</v>
      </c>
      <c r="H121" s="4">
        <f t="shared" si="4"/>
        <v>0.12179487179487179</v>
      </c>
      <c r="I121" s="2">
        <v>2010</v>
      </c>
      <c r="J121" s="3"/>
    </row>
    <row r="122" spans="1:12" customFormat="1" x14ac:dyDescent="0.15">
      <c r="A122" s="7" t="s">
        <v>67</v>
      </c>
      <c r="B122" s="1" t="s">
        <v>97</v>
      </c>
      <c r="C122" s="1" t="s">
        <v>105</v>
      </c>
      <c r="D122" s="1">
        <v>2860</v>
      </c>
      <c r="E122" s="1">
        <v>390</v>
      </c>
      <c r="F122" s="1">
        <f t="shared" si="5"/>
        <v>3250</v>
      </c>
      <c r="G122" s="1" t="s">
        <v>123</v>
      </c>
      <c r="H122" s="4">
        <f t="shared" si="4"/>
        <v>0.12</v>
      </c>
      <c r="I122" s="2">
        <v>2011</v>
      </c>
      <c r="J122" s="3"/>
    </row>
    <row r="123" spans="1:12" customFormat="1" x14ac:dyDescent="0.15">
      <c r="A123" s="7" t="s">
        <v>67</v>
      </c>
      <c r="B123" s="1" t="s">
        <v>97</v>
      </c>
      <c r="C123" s="1" t="s">
        <v>105</v>
      </c>
      <c r="D123" s="1">
        <v>2900</v>
      </c>
      <c r="E123" s="1">
        <v>400</v>
      </c>
      <c r="F123" s="1">
        <f t="shared" ref="F123:F154" si="6">SUM(D123:E123)</f>
        <v>3300</v>
      </c>
      <c r="G123" s="1" t="s">
        <v>123</v>
      </c>
      <c r="H123" s="4">
        <f t="shared" si="4"/>
        <v>0.12121212121212122</v>
      </c>
      <c r="I123" s="2">
        <v>2008</v>
      </c>
      <c r="J123" s="3"/>
    </row>
    <row r="124" spans="1:12" customFormat="1" x14ac:dyDescent="0.15">
      <c r="A124" s="7" t="s">
        <v>67</v>
      </c>
      <c r="B124" s="1" t="s">
        <v>97</v>
      </c>
      <c r="C124" s="1" t="s">
        <v>105</v>
      </c>
      <c r="D124" s="1">
        <v>2960</v>
      </c>
      <c r="E124" s="1">
        <v>400</v>
      </c>
      <c r="F124" s="1">
        <f t="shared" si="6"/>
        <v>3360</v>
      </c>
      <c r="G124" s="1" t="s">
        <v>123</v>
      </c>
      <c r="H124" s="4">
        <f t="shared" si="4"/>
        <v>0.11904761904761904</v>
      </c>
      <c r="I124" s="2">
        <v>2009</v>
      </c>
      <c r="J124" s="3"/>
    </row>
    <row r="125" spans="1:12" customFormat="1" x14ac:dyDescent="0.15">
      <c r="A125" s="7" t="s">
        <v>67</v>
      </c>
      <c r="B125" s="1" t="s">
        <v>97</v>
      </c>
      <c r="C125" s="1" t="s">
        <v>105</v>
      </c>
      <c r="D125" s="1">
        <v>2960</v>
      </c>
      <c r="E125" s="1">
        <v>440</v>
      </c>
      <c r="F125" s="1">
        <f t="shared" si="6"/>
        <v>3400</v>
      </c>
      <c r="G125" s="1" t="s">
        <v>122</v>
      </c>
      <c r="H125" s="4">
        <f t="shared" si="4"/>
        <v>0.12941176470588237</v>
      </c>
      <c r="I125" s="2">
        <v>2009</v>
      </c>
      <c r="J125" s="3"/>
    </row>
    <row r="126" spans="1:12" customFormat="1" x14ac:dyDescent="0.15">
      <c r="A126" s="7" t="s">
        <v>67</v>
      </c>
      <c r="B126" s="1" t="s">
        <v>97</v>
      </c>
      <c r="C126" s="1" t="s">
        <v>105</v>
      </c>
      <c r="D126" s="1">
        <v>2960</v>
      </c>
      <c r="E126" s="1">
        <v>470</v>
      </c>
      <c r="F126" s="1">
        <f t="shared" si="6"/>
        <v>3430</v>
      </c>
      <c r="G126" s="1" t="s">
        <v>123</v>
      </c>
      <c r="H126" s="4">
        <f t="shared" si="4"/>
        <v>0.13702623906705538</v>
      </c>
      <c r="I126" s="2">
        <v>2011</v>
      </c>
      <c r="J126" s="3"/>
    </row>
    <row r="127" spans="1:12" customFormat="1" x14ac:dyDescent="0.15">
      <c r="A127" s="7" t="s">
        <v>67</v>
      </c>
      <c r="B127" s="1" t="s">
        <v>97</v>
      </c>
      <c r="C127" s="1" t="s">
        <v>105</v>
      </c>
      <c r="D127" s="1">
        <v>2980</v>
      </c>
      <c r="E127" s="1">
        <v>450</v>
      </c>
      <c r="F127" s="1">
        <f t="shared" si="6"/>
        <v>3430</v>
      </c>
      <c r="G127" s="1" t="s">
        <v>123</v>
      </c>
      <c r="H127" s="4">
        <f t="shared" si="4"/>
        <v>0.13119533527696792</v>
      </c>
      <c r="I127" s="2">
        <v>2011</v>
      </c>
      <c r="J127" s="3"/>
    </row>
    <row r="128" spans="1:12" customFormat="1" x14ac:dyDescent="0.15">
      <c r="A128" s="7" t="s">
        <v>67</v>
      </c>
      <c r="B128" s="1" t="s">
        <v>97</v>
      </c>
      <c r="C128" s="1" t="s">
        <v>105</v>
      </c>
      <c r="D128" s="1">
        <v>2980</v>
      </c>
      <c r="E128" s="1">
        <v>300</v>
      </c>
      <c r="F128" s="1">
        <f t="shared" si="6"/>
        <v>3280</v>
      </c>
      <c r="G128" s="1" t="s">
        <v>123</v>
      </c>
      <c r="H128" s="4">
        <f t="shared" si="4"/>
        <v>9.1463414634146339E-2</v>
      </c>
      <c r="I128" s="2">
        <v>2008</v>
      </c>
      <c r="J128" s="3"/>
    </row>
    <row r="129" spans="1:12" customFormat="1" x14ac:dyDescent="0.15">
      <c r="A129" s="7" t="s">
        <v>67</v>
      </c>
      <c r="B129" s="1" t="s">
        <v>97</v>
      </c>
      <c r="C129" s="1" t="s">
        <v>105</v>
      </c>
      <c r="D129" s="1">
        <v>3000</v>
      </c>
      <c r="E129" s="1">
        <v>520</v>
      </c>
      <c r="F129" s="1">
        <f t="shared" si="6"/>
        <v>3520</v>
      </c>
      <c r="G129" s="1" t="s">
        <v>122</v>
      </c>
      <c r="H129" s="4">
        <f t="shared" si="4"/>
        <v>0.14772727272727273</v>
      </c>
      <c r="I129" s="2">
        <v>2010</v>
      </c>
      <c r="J129" s="3"/>
    </row>
    <row r="130" spans="1:12" customFormat="1" x14ac:dyDescent="0.15">
      <c r="A130" s="7" t="s">
        <v>67</v>
      </c>
      <c r="B130" s="1" t="s">
        <v>97</v>
      </c>
      <c r="C130" s="1" t="s">
        <v>105</v>
      </c>
      <c r="D130" s="1">
        <v>3000</v>
      </c>
      <c r="E130" s="1">
        <v>360</v>
      </c>
      <c r="F130" s="1">
        <f t="shared" si="6"/>
        <v>3360</v>
      </c>
      <c r="G130" s="1" t="s">
        <v>123</v>
      </c>
      <c r="H130" s="4">
        <f t="shared" si="4"/>
        <v>0.10714285714285714</v>
      </c>
      <c r="I130" s="2">
        <v>2008</v>
      </c>
      <c r="J130" s="3"/>
    </row>
    <row r="131" spans="1:12" customFormat="1" x14ac:dyDescent="0.15">
      <c r="A131" s="7" t="s">
        <v>67</v>
      </c>
      <c r="B131" s="1" t="s">
        <v>97</v>
      </c>
      <c r="C131" s="1" t="s">
        <v>105</v>
      </c>
      <c r="D131" s="1">
        <v>3020</v>
      </c>
      <c r="E131" s="1">
        <v>380</v>
      </c>
      <c r="F131" s="1">
        <f t="shared" si="6"/>
        <v>3400</v>
      </c>
      <c r="G131" s="1" t="s">
        <v>122</v>
      </c>
      <c r="H131" s="4">
        <f t="shared" si="4"/>
        <v>0.11176470588235295</v>
      </c>
      <c r="I131" s="2">
        <v>2010</v>
      </c>
      <c r="J131" s="3"/>
    </row>
    <row r="132" spans="1:12" customFormat="1" x14ac:dyDescent="0.15">
      <c r="A132" s="7" t="s">
        <v>67</v>
      </c>
      <c r="B132" s="1" t="s">
        <v>97</v>
      </c>
      <c r="C132" s="1" t="s">
        <v>105</v>
      </c>
      <c r="D132" s="1">
        <v>3040</v>
      </c>
      <c r="E132" s="1">
        <v>310</v>
      </c>
      <c r="F132" s="1">
        <f t="shared" si="6"/>
        <v>3350</v>
      </c>
      <c r="G132" s="1" t="s">
        <v>123</v>
      </c>
      <c r="H132" s="4">
        <f t="shared" si="4"/>
        <v>9.2537313432835819E-2</v>
      </c>
      <c r="I132" s="2">
        <v>2011</v>
      </c>
      <c r="J132" s="3"/>
    </row>
    <row r="133" spans="1:12" customFormat="1" x14ac:dyDescent="0.15">
      <c r="A133" s="7" t="s">
        <v>67</v>
      </c>
      <c r="B133" s="1" t="s">
        <v>97</v>
      </c>
      <c r="C133" s="1" t="s">
        <v>105</v>
      </c>
      <c r="D133" s="1">
        <v>3140</v>
      </c>
      <c r="E133" s="1">
        <v>360</v>
      </c>
      <c r="F133" s="1">
        <f t="shared" si="6"/>
        <v>3500</v>
      </c>
      <c r="G133" s="1" t="s">
        <v>123</v>
      </c>
      <c r="H133" s="4">
        <f t="shared" si="4"/>
        <v>0.10285714285714286</v>
      </c>
      <c r="I133" s="2">
        <v>2009</v>
      </c>
      <c r="J133" s="3"/>
    </row>
    <row r="134" spans="1:12" customFormat="1" x14ac:dyDescent="0.15">
      <c r="A134" s="7" t="s">
        <v>67</v>
      </c>
      <c r="B134" s="1" t="s">
        <v>64</v>
      </c>
      <c r="C134" s="1" t="s">
        <v>32</v>
      </c>
      <c r="D134" s="1">
        <v>3200</v>
      </c>
      <c r="E134" s="1">
        <v>420</v>
      </c>
      <c r="F134" s="1">
        <f t="shared" si="6"/>
        <v>3620</v>
      </c>
      <c r="G134" s="1" t="s">
        <v>8</v>
      </c>
      <c r="H134" s="4">
        <f t="shared" si="4"/>
        <v>0.11602209944751381</v>
      </c>
      <c r="I134" s="2">
        <v>2016</v>
      </c>
      <c r="J134" s="3"/>
      <c r="K134" s="5" t="s">
        <v>186</v>
      </c>
      <c r="L134" t="s">
        <v>31</v>
      </c>
    </row>
    <row r="135" spans="1:12" customFormat="1" x14ac:dyDescent="0.15">
      <c r="A135" s="7" t="s">
        <v>67</v>
      </c>
      <c r="B135" s="1" t="s">
        <v>113</v>
      </c>
      <c r="D135" s="1">
        <v>2380</v>
      </c>
      <c r="E135" s="1">
        <v>230</v>
      </c>
      <c r="F135" s="1">
        <f t="shared" si="6"/>
        <v>2610</v>
      </c>
      <c r="G135" s="1" t="s">
        <v>8</v>
      </c>
      <c r="H135" s="4">
        <f t="shared" ref="H135:H198" si="7">E135/F135</f>
        <v>8.8122605363984668E-2</v>
      </c>
      <c r="I135" s="2">
        <v>2015</v>
      </c>
      <c r="J135" s="3"/>
    </row>
    <row r="136" spans="1:12" customFormat="1" x14ac:dyDescent="0.15">
      <c r="A136" s="7" t="s">
        <v>67</v>
      </c>
      <c r="B136" s="1" t="s">
        <v>113</v>
      </c>
      <c r="D136" s="1">
        <v>2360</v>
      </c>
      <c r="E136" s="1">
        <v>200</v>
      </c>
      <c r="F136" s="1">
        <f t="shared" si="6"/>
        <v>2560</v>
      </c>
      <c r="G136" s="1" t="s">
        <v>8</v>
      </c>
      <c r="H136" s="4">
        <f t="shared" si="7"/>
        <v>7.8125E-2</v>
      </c>
      <c r="I136" s="2">
        <v>2015</v>
      </c>
      <c r="J136" s="3"/>
    </row>
    <row r="137" spans="1:12" customFormat="1" x14ac:dyDescent="0.15">
      <c r="A137" s="7" t="s">
        <v>67</v>
      </c>
      <c r="B137" s="1" t="s">
        <v>113</v>
      </c>
      <c r="D137" s="1">
        <v>2230</v>
      </c>
      <c r="E137" s="1">
        <v>240</v>
      </c>
      <c r="F137" s="1">
        <f t="shared" si="6"/>
        <v>2470</v>
      </c>
      <c r="G137" s="1" t="s">
        <v>8</v>
      </c>
      <c r="H137" s="4">
        <f t="shared" si="7"/>
        <v>9.7165991902834009E-2</v>
      </c>
      <c r="I137" s="2">
        <v>2015</v>
      </c>
      <c r="J137" s="3"/>
    </row>
    <row r="138" spans="1:12" customFormat="1" x14ac:dyDescent="0.15">
      <c r="A138" s="7" t="s">
        <v>67</v>
      </c>
      <c r="B138" s="1" t="s">
        <v>113</v>
      </c>
      <c r="D138" s="1">
        <v>1565</v>
      </c>
      <c r="E138" s="1">
        <v>220</v>
      </c>
      <c r="F138" s="1">
        <f t="shared" si="6"/>
        <v>1785</v>
      </c>
      <c r="G138" s="1" t="s">
        <v>8</v>
      </c>
      <c r="H138" s="4">
        <f t="shared" si="7"/>
        <v>0.12324929971988796</v>
      </c>
      <c r="I138" s="2">
        <v>2015</v>
      </c>
      <c r="J138" s="3"/>
    </row>
    <row r="139" spans="1:12" customFormat="1" x14ac:dyDescent="0.15">
      <c r="A139" s="7" t="s">
        <v>67</v>
      </c>
      <c r="B139" s="1" t="s">
        <v>7</v>
      </c>
      <c r="C139" s="1" t="s">
        <v>89</v>
      </c>
      <c r="D139" s="1">
        <v>2440</v>
      </c>
      <c r="E139" s="1">
        <v>280</v>
      </c>
      <c r="F139" s="1">
        <f t="shared" si="6"/>
        <v>2720</v>
      </c>
      <c r="G139" s="1" t="s">
        <v>8</v>
      </c>
      <c r="H139" s="4">
        <f t="shared" si="7"/>
        <v>0.10294117647058823</v>
      </c>
      <c r="I139" s="2">
        <v>2018</v>
      </c>
      <c r="J139" s="3"/>
      <c r="L139" t="s">
        <v>90</v>
      </c>
    </row>
    <row r="140" spans="1:12" customFormat="1" x14ac:dyDescent="0.15">
      <c r="A140" s="7" t="s">
        <v>67</v>
      </c>
      <c r="B140" s="1" t="s">
        <v>7</v>
      </c>
      <c r="C140" t="s">
        <v>62</v>
      </c>
      <c r="D140" s="1">
        <v>2670</v>
      </c>
      <c r="E140" s="1">
        <v>340</v>
      </c>
      <c r="F140" s="1">
        <f t="shared" si="6"/>
        <v>3010</v>
      </c>
      <c r="G140" s="1" t="s">
        <v>8</v>
      </c>
      <c r="H140" s="4">
        <f t="shared" si="7"/>
        <v>0.11295681063122924</v>
      </c>
      <c r="I140" s="2">
        <v>2012</v>
      </c>
      <c r="J140" s="3"/>
    </row>
    <row r="141" spans="1:12" customFormat="1" x14ac:dyDescent="0.15">
      <c r="A141" s="7" t="s">
        <v>67</v>
      </c>
      <c r="B141" s="1" t="s">
        <v>7</v>
      </c>
      <c r="C141" s="1" t="s">
        <v>62</v>
      </c>
      <c r="D141" s="1">
        <v>2820</v>
      </c>
      <c r="E141" s="1">
        <v>300</v>
      </c>
      <c r="F141" s="1">
        <f t="shared" si="6"/>
        <v>3120</v>
      </c>
      <c r="G141" s="1" t="s">
        <v>8</v>
      </c>
      <c r="H141" s="4">
        <f t="shared" si="7"/>
        <v>9.6153846153846159E-2</v>
      </c>
      <c r="I141" s="2">
        <v>2013</v>
      </c>
      <c r="J141" s="3"/>
    </row>
    <row r="142" spans="1:12" customFormat="1" x14ac:dyDescent="0.15">
      <c r="A142" s="7" t="s">
        <v>67</v>
      </c>
      <c r="B142" s="1" t="s">
        <v>39</v>
      </c>
      <c r="C142" s="1" t="s">
        <v>62</v>
      </c>
      <c r="D142" s="1">
        <v>2560</v>
      </c>
      <c r="E142" s="1">
        <v>320</v>
      </c>
      <c r="F142" s="1">
        <f t="shared" si="6"/>
        <v>2880</v>
      </c>
      <c r="G142" s="1" t="s">
        <v>123</v>
      </c>
      <c r="H142" s="4">
        <f t="shared" si="7"/>
        <v>0.1111111111111111</v>
      </c>
      <c r="I142" s="2">
        <v>2011</v>
      </c>
      <c r="J142" s="3"/>
    </row>
    <row r="143" spans="1:12" customFormat="1" x14ac:dyDescent="0.15">
      <c r="A143" s="7" t="s">
        <v>67</v>
      </c>
      <c r="B143" s="1" t="s">
        <v>39</v>
      </c>
      <c r="C143" s="1" t="s">
        <v>62</v>
      </c>
      <c r="D143" s="1">
        <v>2560</v>
      </c>
      <c r="E143" s="1">
        <v>380</v>
      </c>
      <c r="F143" s="1">
        <f t="shared" si="6"/>
        <v>2940</v>
      </c>
      <c r="G143" s="1" t="s">
        <v>123</v>
      </c>
      <c r="H143" s="4">
        <f t="shared" si="7"/>
        <v>0.12925170068027211</v>
      </c>
      <c r="I143" s="2">
        <v>2010</v>
      </c>
      <c r="J143" s="3"/>
    </row>
    <row r="144" spans="1:12" customFormat="1" x14ac:dyDescent="0.15">
      <c r="A144" s="7" t="s">
        <v>67</v>
      </c>
      <c r="B144" s="1" t="s">
        <v>39</v>
      </c>
      <c r="C144" s="1" t="s">
        <v>62</v>
      </c>
      <c r="D144" s="1">
        <v>3020</v>
      </c>
      <c r="E144" s="1">
        <v>320</v>
      </c>
      <c r="F144" s="1">
        <f t="shared" si="6"/>
        <v>3340</v>
      </c>
      <c r="G144" s="1" t="s">
        <v>123</v>
      </c>
      <c r="H144" s="4">
        <f t="shared" si="7"/>
        <v>9.580838323353294E-2</v>
      </c>
      <c r="I144" s="2">
        <v>2010</v>
      </c>
      <c r="J144" s="3"/>
    </row>
    <row r="145" spans="1:12" customFormat="1" x14ac:dyDescent="0.15">
      <c r="A145" s="7" t="s">
        <v>67</v>
      </c>
      <c r="B145" s="1" t="s">
        <v>39</v>
      </c>
      <c r="C145" s="1" t="s">
        <v>62</v>
      </c>
      <c r="D145" s="1">
        <v>2340</v>
      </c>
      <c r="E145" s="1">
        <v>320</v>
      </c>
      <c r="F145" s="1">
        <f t="shared" si="6"/>
        <v>2660</v>
      </c>
      <c r="G145" s="1" t="s">
        <v>123</v>
      </c>
      <c r="H145" s="4">
        <f t="shared" si="7"/>
        <v>0.12030075187969924</v>
      </c>
      <c r="I145" s="2">
        <v>2009</v>
      </c>
      <c r="J145" s="3"/>
    </row>
    <row r="146" spans="1:12" customFormat="1" x14ac:dyDescent="0.15">
      <c r="A146" s="7" t="s">
        <v>67</v>
      </c>
      <c r="B146" s="1" t="s">
        <v>39</v>
      </c>
      <c r="C146" s="1" t="s">
        <v>62</v>
      </c>
      <c r="D146" s="1">
        <v>2500</v>
      </c>
      <c r="E146" s="1">
        <v>340</v>
      </c>
      <c r="F146" s="1">
        <f t="shared" si="6"/>
        <v>2840</v>
      </c>
      <c r="G146" s="1" t="s">
        <v>123</v>
      </c>
      <c r="H146" s="4">
        <f t="shared" si="7"/>
        <v>0.11971830985915492</v>
      </c>
      <c r="I146" s="2">
        <v>2010</v>
      </c>
      <c r="J146" s="3"/>
    </row>
    <row r="147" spans="1:12" customFormat="1" x14ac:dyDescent="0.15">
      <c r="A147" s="7" t="s">
        <v>67</v>
      </c>
      <c r="B147" s="1" t="s">
        <v>39</v>
      </c>
      <c r="C147" s="1" t="s">
        <v>62</v>
      </c>
      <c r="D147" s="1">
        <v>2500</v>
      </c>
      <c r="E147" s="1">
        <v>500</v>
      </c>
      <c r="F147" s="1">
        <f t="shared" si="6"/>
        <v>3000</v>
      </c>
      <c r="G147" s="1" t="s">
        <v>123</v>
      </c>
      <c r="H147" s="4">
        <f t="shared" si="7"/>
        <v>0.16666666666666666</v>
      </c>
      <c r="I147" s="2">
        <v>2008</v>
      </c>
      <c r="J147" s="3"/>
    </row>
    <row r="148" spans="1:12" customFormat="1" x14ac:dyDescent="0.15">
      <c r="A148" s="9" t="s">
        <v>144</v>
      </c>
      <c r="B148" s="5" t="s">
        <v>149</v>
      </c>
      <c r="C148" s="5" t="s">
        <v>150</v>
      </c>
      <c r="D148" s="5">
        <v>2685</v>
      </c>
      <c r="E148" s="5">
        <v>305</v>
      </c>
      <c r="F148" s="5">
        <f t="shared" si="6"/>
        <v>2990</v>
      </c>
      <c r="G148" s="5" t="s">
        <v>130</v>
      </c>
      <c r="H148" s="4">
        <f t="shared" si="7"/>
        <v>0.1020066889632107</v>
      </c>
      <c r="I148" s="6">
        <v>2019</v>
      </c>
      <c r="J148" s="3">
        <v>2018</v>
      </c>
      <c r="K148" s="5"/>
      <c r="L148" s="5" t="s">
        <v>151</v>
      </c>
    </row>
    <row r="149" spans="1:12" customFormat="1" x14ac:dyDescent="0.15">
      <c r="A149" s="7" t="s">
        <v>67</v>
      </c>
      <c r="B149" s="1" t="s">
        <v>71</v>
      </c>
      <c r="C149" s="1" t="s">
        <v>72</v>
      </c>
      <c r="D149" s="1">
        <v>3560</v>
      </c>
      <c r="E149" s="1">
        <v>340</v>
      </c>
      <c r="F149" s="1">
        <f t="shared" si="6"/>
        <v>3900</v>
      </c>
      <c r="G149" s="1" t="s">
        <v>123</v>
      </c>
      <c r="H149" s="4">
        <f t="shared" si="7"/>
        <v>8.7179487179487175E-2</v>
      </c>
      <c r="I149" s="2">
        <v>2008</v>
      </c>
      <c r="J149" s="3"/>
    </row>
    <row r="150" spans="1:12" customFormat="1" x14ac:dyDescent="0.15">
      <c r="A150" s="7" t="s">
        <v>49</v>
      </c>
      <c r="B150" s="1" t="s">
        <v>50</v>
      </c>
      <c r="C150" s="1" t="s">
        <v>51</v>
      </c>
      <c r="D150" s="1">
        <v>3262</v>
      </c>
      <c r="E150" s="1">
        <v>440</v>
      </c>
      <c r="F150" s="1">
        <f t="shared" si="6"/>
        <v>3702</v>
      </c>
      <c r="G150" s="1" t="s">
        <v>8</v>
      </c>
      <c r="H150" s="4">
        <f t="shared" si="7"/>
        <v>0.11885467314964884</v>
      </c>
      <c r="I150" s="2">
        <v>2016</v>
      </c>
      <c r="J150" s="3">
        <v>2015</v>
      </c>
      <c r="L150" t="s">
        <v>52</v>
      </c>
    </row>
    <row r="151" spans="1:12" customFormat="1" x14ac:dyDescent="0.15">
      <c r="A151" s="7" t="s">
        <v>136</v>
      </c>
      <c r="B151" s="5" t="s">
        <v>132</v>
      </c>
      <c r="C151" t="s">
        <v>133</v>
      </c>
      <c r="D151" s="1">
        <v>3060</v>
      </c>
      <c r="E151" s="1">
        <v>340</v>
      </c>
      <c r="F151" s="1">
        <f t="shared" si="6"/>
        <v>3400</v>
      </c>
      <c r="G151" s="1" t="s">
        <v>134</v>
      </c>
      <c r="H151" s="4">
        <f t="shared" si="7"/>
        <v>0.1</v>
      </c>
      <c r="I151" s="2">
        <v>2011</v>
      </c>
      <c r="J151" s="3"/>
    </row>
    <row r="152" spans="1:12" customFormat="1" x14ac:dyDescent="0.15">
      <c r="A152" s="7" t="s">
        <v>80</v>
      </c>
      <c r="B152" s="1" t="s">
        <v>137</v>
      </c>
      <c r="C152" s="1" t="s">
        <v>6</v>
      </c>
      <c r="D152" s="1">
        <v>2420</v>
      </c>
      <c r="E152" s="1">
        <v>320</v>
      </c>
      <c r="F152" s="1">
        <f t="shared" si="6"/>
        <v>2740</v>
      </c>
      <c r="G152" s="1" t="s">
        <v>123</v>
      </c>
      <c r="H152" s="4">
        <f t="shared" si="7"/>
        <v>0.11678832116788321</v>
      </c>
      <c r="I152" s="2">
        <v>2011</v>
      </c>
      <c r="J152" s="3"/>
    </row>
    <row r="153" spans="1:12" customFormat="1" x14ac:dyDescent="0.15">
      <c r="A153" s="7" t="s">
        <v>80</v>
      </c>
      <c r="B153" s="1" t="s">
        <v>39</v>
      </c>
      <c r="C153" s="14">
        <v>19</v>
      </c>
      <c r="D153" s="1">
        <v>2920</v>
      </c>
      <c r="E153" s="1">
        <v>220</v>
      </c>
      <c r="F153" s="1">
        <f t="shared" si="6"/>
        <v>3140</v>
      </c>
      <c r="G153" s="1" t="s">
        <v>123</v>
      </c>
      <c r="H153" s="4">
        <f t="shared" si="7"/>
        <v>7.0063694267515922E-2</v>
      </c>
      <c r="I153" s="2">
        <v>2010</v>
      </c>
      <c r="J153" s="3"/>
    </row>
    <row r="154" spans="1:12" customFormat="1" x14ac:dyDescent="0.15">
      <c r="A154" s="7" t="s">
        <v>80</v>
      </c>
      <c r="B154" s="1" t="s">
        <v>39</v>
      </c>
      <c r="C154" s="14">
        <v>19</v>
      </c>
      <c r="D154" s="1">
        <v>3305</v>
      </c>
      <c r="E154" s="1">
        <v>450</v>
      </c>
      <c r="F154" s="1">
        <f t="shared" si="6"/>
        <v>3755</v>
      </c>
      <c r="G154" s="1" t="s">
        <v>130</v>
      </c>
      <c r="H154" s="4">
        <f t="shared" si="7"/>
        <v>0.11984021304926765</v>
      </c>
      <c r="I154" s="2">
        <v>2011</v>
      </c>
      <c r="J154" s="3"/>
    </row>
    <row r="155" spans="1:12" customFormat="1" x14ac:dyDescent="0.15">
      <c r="A155" s="7" t="s">
        <v>80</v>
      </c>
      <c r="B155" s="1" t="s">
        <v>39</v>
      </c>
      <c r="C155" s="14">
        <v>19</v>
      </c>
      <c r="D155" s="1">
        <v>3440</v>
      </c>
      <c r="E155" s="1">
        <v>360</v>
      </c>
      <c r="F155" s="1">
        <f t="shared" ref="F155:F186" si="8">SUM(D155:E155)</f>
        <v>3800</v>
      </c>
      <c r="G155" s="1" t="s">
        <v>123</v>
      </c>
      <c r="H155" s="4">
        <f t="shared" si="7"/>
        <v>9.4736842105263161E-2</v>
      </c>
      <c r="I155" s="2">
        <v>2010</v>
      </c>
      <c r="J155" s="3"/>
    </row>
    <row r="156" spans="1:12" customFormat="1" x14ac:dyDescent="0.15">
      <c r="A156" s="7" t="s">
        <v>80</v>
      </c>
      <c r="B156" s="1" t="s">
        <v>39</v>
      </c>
      <c r="C156" s="14">
        <v>19</v>
      </c>
      <c r="D156" s="1">
        <v>3620</v>
      </c>
      <c r="E156" s="1">
        <v>240</v>
      </c>
      <c r="F156" s="1">
        <f t="shared" si="8"/>
        <v>3860</v>
      </c>
      <c r="G156" s="1" t="s">
        <v>123</v>
      </c>
      <c r="H156" s="4">
        <f t="shared" si="7"/>
        <v>6.2176165803108807E-2</v>
      </c>
      <c r="I156" s="2">
        <v>2010</v>
      </c>
      <c r="J156" s="3"/>
    </row>
    <row r="157" spans="1:12" customFormat="1" x14ac:dyDescent="0.15">
      <c r="A157" s="7" t="s">
        <v>80</v>
      </c>
      <c r="B157" s="1" t="s">
        <v>39</v>
      </c>
      <c r="C157" s="14">
        <v>19</v>
      </c>
      <c r="D157" s="1">
        <v>3740</v>
      </c>
      <c r="E157" s="1">
        <v>240</v>
      </c>
      <c r="F157" s="1">
        <f t="shared" si="8"/>
        <v>3980</v>
      </c>
      <c r="G157" s="1" t="s">
        <v>123</v>
      </c>
      <c r="H157" s="4">
        <f t="shared" si="7"/>
        <v>6.030150753768844E-2</v>
      </c>
      <c r="I157" s="2">
        <v>2010</v>
      </c>
      <c r="J157" s="3"/>
    </row>
    <row r="158" spans="1:12" customFormat="1" x14ac:dyDescent="0.15">
      <c r="A158" s="7" t="s">
        <v>1</v>
      </c>
      <c r="B158" s="1" t="s">
        <v>7</v>
      </c>
      <c r="C158" s="14">
        <v>19</v>
      </c>
      <c r="D158" s="1">
        <v>3250</v>
      </c>
      <c r="E158" s="1">
        <v>350</v>
      </c>
      <c r="F158" s="1">
        <f t="shared" si="8"/>
        <v>3600</v>
      </c>
      <c r="G158" s="1" t="s">
        <v>8</v>
      </c>
      <c r="H158" s="4">
        <f t="shared" si="7"/>
        <v>9.7222222222222224E-2</v>
      </c>
      <c r="I158" s="2">
        <v>2014</v>
      </c>
      <c r="J158" s="3"/>
    </row>
    <row r="159" spans="1:12" customFormat="1" x14ac:dyDescent="0.15">
      <c r="A159" s="7" t="s">
        <v>1</v>
      </c>
      <c r="B159" s="1" t="s">
        <v>7</v>
      </c>
      <c r="C159" s="14">
        <v>19</v>
      </c>
      <c r="D159" s="1">
        <v>3220</v>
      </c>
      <c r="E159" s="1">
        <v>480</v>
      </c>
      <c r="F159" s="1">
        <f t="shared" si="8"/>
        <v>3700</v>
      </c>
      <c r="G159" s="1" t="s">
        <v>8</v>
      </c>
      <c r="H159" s="4">
        <f t="shared" si="7"/>
        <v>0.12972972972972974</v>
      </c>
      <c r="I159" s="2">
        <v>2014</v>
      </c>
      <c r="J159" s="3"/>
    </row>
    <row r="160" spans="1:12" customFormat="1" x14ac:dyDescent="0.15">
      <c r="A160" s="7" t="s">
        <v>80</v>
      </c>
      <c r="B160" s="1" t="s">
        <v>39</v>
      </c>
      <c r="C160" s="14">
        <v>19</v>
      </c>
      <c r="D160" s="1">
        <v>2670</v>
      </c>
      <c r="E160" s="1">
        <v>460</v>
      </c>
      <c r="F160" s="1">
        <f t="shared" si="8"/>
        <v>3130</v>
      </c>
      <c r="G160" s="1" t="s">
        <v>130</v>
      </c>
      <c r="H160" s="4">
        <f t="shared" si="7"/>
        <v>0.14696485623003194</v>
      </c>
      <c r="I160" s="2">
        <v>2011</v>
      </c>
      <c r="J160" s="3"/>
    </row>
    <row r="161" spans="1:12" customFormat="1" x14ac:dyDescent="0.15">
      <c r="A161" s="7" t="s">
        <v>1</v>
      </c>
      <c r="B161" s="1" t="s">
        <v>7</v>
      </c>
      <c r="C161" s="14">
        <v>19</v>
      </c>
      <c r="D161" s="1">
        <v>3750</v>
      </c>
      <c r="E161" s="1">
        <v>390</v>
      </c>
      <c r="F161" s="1">
        <f t="shared" si="8"/>
        <v>4140</v>
      </c>
      <c r="G161" s="1" t="s">
        <v>8</v>
      </c>
      <c r="H161" s="4">
        <f t="shared" si="7"/>
        <v>9.420289855072464E-2</v>
      </c>
      <c r="I161" s="2">
        <v>2015</v>
      </c>
      <c r="J161" s="3"/>
    </row>
    <row r="162" spans="1:12" customFormat="1" x14ac:dyDescent="0.15">
      <c r="A162" s="7" t="s">
        <v>1</v>
      </c>
      <c r="B162" s="1" t="s">
        <v>7</v>
      </c>
      <c r="C162" s="14">
        <v>19</v>
      </c>
      <c r="D162" s="1">
        <v>3360</v>
      </c>
      <c r="E162" s="1">
        <v>390</v>
      </c>
      <c r="F162" s="1">
        <f t="shared" si="8"/>
        <v>3750</v>
      </c>
      <c r="G162" s="1" t="s">
        <v>8</v>
      </c>
      <c r="H162" s="4">
        <f t="shared" si="7"/>
        <v>0.104</v>
      </c>
      <c r="I162" s="2">
        <v>2015</v>
      </c>
      <c r="J162" s="3"/>
    </row>
    <row r="163" spans="1:12" customFormat="1" x14ac:dyDescent="0.15">
      <c r="A163" s="7" t="s">
        <v>1</v>
      </c>
      <c r="B163" s="1" t="s">
        <v>7</v>
      </c>
      <c r="C163" s="14">
        <v>19</v>
      </c>
      <c r="D163" s="1">
        <v>3230</v>
      </c>
      <c r="E163" s="1">
        <v>450</v>
      </c>
      <c r="F163" s="1">
        <f t="shared" si="8"/>
        <v>3680</v>
      </c>
      <c r="G163" s="1" t="s">
        <v>8</v>
      </c>
      <c r="H163" s="4">
        <f t="shared" si="7"/>
        <v>0.12228260869565218</v>
      </c>
      <c r="I163" s="2">
        <v>2016</v>
      </c>
      <c r="J163" s="3"/>
    </row>
    <row r="164" spans="1:12" customFormat="1" x14ac:dyDescent="0.15">
      <c r="A164" s="10" t="s">
        <v>1</v>
      </c>
      <c r="B164" s="1" t="s">
        <v>7</v>
      </c>
      <c r="C164" s="14">
        <v>19</v>
      </c>
      <c r="D164" s="1">
        <v>3280</v>
      </c>
      <c r="E164" s="1">
        <v>440</v>
      </c>
      <c r="F164" s="1">
        <f t="shared" si="8"/>
        <v>3720</v>
      </c>
      <c r="G164" s="1" t="s">
        <v>8</v>
      </c>
      <c r="H164" s="4">
        <f t="shared" si="7"/>
        <v>0.11827956989247312</v>
      </c>
      <c r="I164" s="2">
        <v>2018</v>
      </c>
      <c r="J164" s="3">
        <v>2013</v>
      </c>
      <c r="L164" t="s">
        <v>61</v>
      </c>
    </row>
    <row r="165" spans="1:12" customFormat="1" x14ac:dyDescent="0.15">
      <c r="A165" s="7" t="s">
        <v>80</v>
      </c>
      <c r="B165" s="1" t="s">
        <v>39</v>
      </c>
      <c r="C165" s="14">
        <v>19</v>
      </c>
      <c r="D165" s="1">
        <v>3340</v>
      </c>
      <c r="E165" s="1">
        <v>410</v>
      </c>
      <c r="F165" s="1">
        <f t="shared" si="8"/>
        <v>3750</v>
      </c>
      <c r="G165" s="5" t="s">
        <v>130</v>
      </c>
      <c r="H165" s="4">
        <f t="shared" si="7"/>
        <v>0.10933333333333334</v>
      </c>
      <c r="I165" s="2">
        <v>2019</v>
      </c>
      <c r="J165" s="3">
        <v>2010</v>
      </c>
      <c r="K165" s="1"/>
      <c r="L165" s="1" t="s">
        <v>141</v>
      </c>
    </row>
    <row r="166" spans="1:12" customFormat="1" x14ac:dyDescent="0.15">
      <c r="A166" s="9" t="s">
        <v>80</v>
      </c>
      <c r="B166" s="5" t="s">
        <v>39</v>
      </c>
      <c r="C166" s="14">
        <v>19</v>
      </c>
      <c r="D166" s="5">
        <v>3270</v>
      </c>
      <c r="E166" s="5">
        <v>430</v>
      </c>
      <c r="F166" s="5">
        <f t="shared" si="8"/>
        <v>3700</v>
      </c>
      <c r="G166" s="5" t="s">
        <v>130</v>
      </c>
      <c r="H166" s="4">
        <f t="shared" si="7"/>
        <v>0.11621621621621622</v>
      </c>
      <c r="I166" s="3">
        <v>2021</v>
      </c>
      <c r="J166" s="3">
        <v>2013</v>
      </c>
    </row>
    <row r="167" spans="1:12" customFormat="1" x14ac:dyDescent="0.15">
      <c r="A167" s="9" t="s">
        <v>80</v>
      </c>
      <c r="B167" s="5" t="s">
        <v>39</v>
      </c>
      <c r="C167" s="14">
        <v>19</v>
      </c>
      <c r="D167" s="5">
        <v>3640</v>
      </c>
      <c r="E167" s="5">
        <v>400</v>
      </c>
      <c r="F167" s="5">
        <f t="shared" si="8"/>
        <v>4040</v>
      </c>
      <c r="G167" s="5" t="s">
        <v>130</v>
      </c>
      <c r="H167" s="4">
        <f t="shared" si="7"/>
        <v>9.9009900990099015E-2</v>
      </c>
      <c r="I167" s="3">
        <v>2021</v>
      </c>
      <c r="J167" s="3">
        <v>2021</v>
      </c>
      <c r="K167" s="5"/>
      <c r="L167" s="5" t="s">
        <v>156</v>
      </c>
    </row>
    <row r="168" spans="1:12" customFormat="1" x14ac:dyDescent="0.15">
      <c r="A168" s="10" t="s">
        <v>80</v>
      </c>
      <c r="B168" s="5" t="s">
        <v>39</v>
      </c>
      <c r="C168" s="14">
        <v>19</v>
      </c>
      <c r="D168" s="5">
        <v>3320</v>
      </c>
      <c r="E168" s="5">
        <v>400</v>
      </c>
      <c r="F168" s="5">
        <f t="shared" si="8"/>
        <v>3720</v>
      </c>
      <c r="G168" s="5" t="s">
        <v>130</v>
      </c>
      <c r="H168" s="4">
        <f t="shared" si="7"/>
        <v>0.10752688172043011</v>
      </c>
      <c r="I168" s="3">
        <v>2021</v>
      </c>
      <c r="J168" s="3">
        <v>2020</v>
      </c>
    </row>
    <row r="169" spans="1:12" customFormat="1" x14ac:dyDescent="0.15">
      <c r="A169" s="7" t="s">
        <v>1</v>
      </c>
      <c r="B169" s="1" t="s">
        <v>7</v>
      </c>
      <c r="C169" s="13">
        <v>19</v>
      </c>
      <c r="D169" s="1">
        <v>3220</v>
      </c>
      <c r="E169" s="1">
        <v>520</v>
      </c>
      <c r="F169" s="1">
        <f t="shared" si="8"/>
        <v>3740</v>
      </c>
      <c r="G169" s="1" t="s">
        <v>8</v>
      </c>
      <c r="H169" s="4">
        <f t="shared" si="7"/>
        <v>0.13903743315508021</v>
      </c>
      <c r="I169" s="2">
        <v>2017</v>
      </c>
      <c r="J169" s="3"/>
      <c r="L169" t="s">
        <v>75</v>
      </c>
    </row>
    <row r="170" spans="1:12" customFormat="1" x14ac:dyDescent="0.15">
      <c r="A170" s="7" t="s">
        <v>1</v>
      </c>
      <c r="B170" s="1" t="s">
        <v>7</v>
      </c>
      <c r="C170" s="13">
        <v>19</v>
      </c>
      <c r="D170" s="1">
        <v>3014</v>
      </c>
      <c r="E170" s="1">
        <v>330</v>
      </c>
      <c r="F170" s="1">
        <f t="shared" si="8"/>
        <v>3344</v>
      </c>
      <c r="G170" s="1" t="s">
        <v>8</v>
      </c>
      <c r="H170" s="4">
        <f t="shared" si="7"/>
        <v>9.8684210526315791E-2</v>
      </c>
      <c r="I170" s="2">
        <v>2017</v>
      </c>
      <c r="J170" s="3"/>
      <c r="L170" t="s">
        <v>75</v>
      </c>
    </row>
    <row r="171" spans="1:12" customFormat="1" x14ac:dyDescent="0.15">
      <c r="A171" s="10" t="s">
        <v>1</v>
      </c>
      <c r="B171" s="1" t="s">
        <v>7</v>
      </c>
      <c r="C171" s="13">
        <v>19</v>
      </c>
      <c r="D171" s="1">
        <v>3750</v>
      </c>
      <c r="E171" s="1">
        <v>650</v>
      </c>
      <c r="F171" s="1">
        <f t="shared" si="8"/>
        <v>4400</v>
      </c>
      <c r="G171" s="1" t="s">
        <v>8</v>
      </c>
      <c r="H171" s="4">
        <f t="shared" si="7"/>
        <v>0.14772727272727273</v>
      </c>
      <c r="I171" s="2">
        <v>2018</v>
      </c>
      <c r="J171" s="3"/>
      <c r="L171" t="s">
        <v>75</v>
      </c>
    </row>
    <row r="172" spans="1:12" customFormat="1" x14ac:dyDescent="0.15">
      <c r="A172" s="10" t="s">
        <v>1</v>
      </c>
      <c r="B172" s="1" t="s">
        <v>7</v>
      </c>
      <c r="C172" s="13">
        <v>19</v>
      </c>
      <c r="D172" s="1">
        <v>3920</v>
      </c>
      <c r="E172" s="1">
        <v>480</v>
      </c>
      <c r="F172" s="1">
        <f t="shared" si="8"/>
        <v>4400</v>
      </c>
      <c r="G172" s="1" t="s">
        <v>8</v>
      </c>
      <c r="H172" s="4">
        <f t="shared" si="7"/>
        <v>0.10909090909090909</v>
      </c>
      <c r="I172" s="2">
        <v>2019</v>
      </c>
      <c r="J172" s="3"/>
      <c r="L172" t="s">
        <v>75</v>
      </c>
    </row>
    <row r="173" spans="1:12" customFormat="1" x14ac:dyDescent="0.15">
      <c r="A173" s="9" t="s">
        <v>80</v>
      </c>
      <c r="B173" s="5" t="s">
        <v>39</v>
      </c>
      <c r="C173" s="15">
        <v>19</v>
      </c>
      <c r="D173" s="5">
        <v>3980</v>
      </c>
      <c r="E173" s="5">
        <v>550</v>
      </c>
      <c r="F173" s="5">
        <f t="shared" si="8"/>
        <v>4530</v>
      </c>
      <c r="G173" s="5" t="s">
        <v>130</v>
      </c>
      <c r="H173" s="4">
        <f t="shared" si="7"/>
        <v>0.12141280353200883</v>
      </c>
      <c r="I173" s="3">
        <v>2024</v>
      </c>
      <c r="J173" s="3">
        <v>2020</v>
      </c>
    </row>
    <row r="174" spans="1:12" customFormat="1" x14ac:dyDescent="0.15">
      <c r="A174" s="7" t="s">
        <v>80</v>
      </c>
      <c r="B174" s="1" t="s">
        <v>39</v>
      </c>
      <c r="C174" t="s">
        <v>88</v>
      </c>
      <c r="D174" s="1">
        <v>2860</v>
      </c>
      <c r="E174" s="1">
        <v>780</v>
      </c>
      <c r="F174" s="1">
        <f t="shared" si="8"/>
        <v>3640</v>
      </c>
      <c r="G174" s="1" t="s">
        <v>130</v>
      </c>
      <c r="H174" s="4">
        <f t="shared" si="7"/>
        <v>0.21428571428571427</v>
      </c>
      <c r="I174" s="2">
        <v>2011</v>
      </c>
      <c r="J174" s="3"/>
    </row>
    <row r="175" spans="1:12" customFormat="1" x14ac:dyDescent="0.15">
      <c r="A175" s="7" t="s">
        <v>80</v>
      </c>
      <c r="B175" s="1" t="s">
        <v>39</v>
      </c>
      <c r="C175" s="1" t="s">
        <v>88</v>
      </c>
      <c r="D175" s="1">
        <v>3220</v>
      </c>
      <c r="E175" s="1">
        <v>680</v>
      </c>
      <c r="F175" s="1">
        <f t="shared" si="8"/>
        <v>3900</v>
      </c>
      <c r="G175" s="1" t="s">
        <v>123</v>
      </c>
      <c r="H175" s="4">
        <f t="shared" si="7"/>
        <v>0.17435897435897435</v>
      </c>
      <c r="I175" s="2">
        <v>2010</v>
      </c>
      <c r="J175" s="3"/>
    </row>
    <row r="176" spans="1:12" customFormat="1" x14ac:dyDescent="0.15">
      <c r="A176" s="7" t="s">
        <v>1</v>
      </c>
      <c r="B176" s="1" t="s">
        <v>7</v>
      </c>
      <c r="C176" s="1" t="s">
        <v>88</v>
      </c>
      <c r="D176" s="1">
        <v>2620</v>
      </c>
      <c r="E176" s="1">
        <v>720</v>
      </c>
      <c r="F176" s="1">
        <f t="shared" si="8"/>
        <v>3340</v>
      </c>
      <c r="G176" s="1" t="s">
        <v>8</v>
      </c>
      <c r="H176" s="4">
        <f t="shared" si="7"/>
        <v>0.21556886227544911</v>
      </c>
      <c r="I176" s="2">
        <v>2013</v>
      </c>
      <c r="J176" s="3"/>
    </row>
    <row r="177" spans="1:12" customFormat="1" x14ac:dyDescent="0.15">
      <c r="A177" s="7" t="s">
        <v>1</v>
      </c>
      <c r="B177" s="1" t="s">
        <v>7</v>
      </c>
      <c r="C177" s="1" t="s">
        <v>88</v>
      </c>
      <c r="D177" s="1">
        <v>3250</v>
      </c>
      <c r="E177" s="1">
        <v>750</v>
      </c>
      <c r="F177" s="1">
        <f t="shared" si="8"/>
        <v>4000</v>
      </c>
      <c r="G177" s="1" t="s">
        <v>8</v>
      </c>
      <c r="H177" s="4">
        <f t="shared" si="7"/>
        <v>0.1875</v>
      </c>
      <c r="I177" s="2">
        <v>2014</v>
      </c>
      <c r="J177" s="3"/>
    </row>
    <row r="178" spans="1:12" x14ac:dyDescent="0.15">
      <c r="A178" s="8" t="s">
        <v>80</v>
      </c>
      <c r="B178" s="28" t="s">
        <v>76</v>
      </c>
      <c r="C178" s="23" t="s">
        <v>84</v>
      </c>
      <c r="D178" s="28">
        <v>2420</v>
      </c>
      <c r="E178" s="28">
        <v>480</v>
      </c>
      <c r="F178" s="28">
        <f t="shared" si="8"/>
        <v>2900</v>
      </c>
      <c r="G178" s="28" t="s">
        <v>123</v>
      </c>
      <c r="H178" s="29">
        <f t="shared" si="7"/>
        <v>0.16551724137931034</v>
      </c>
      <c r="I178" s="8">
        <v>2010</v>
      </c>
    </row>
    <row r="179" spans="1:12" x14ac:dyDescent="0.15">
      <c r="A179" s="8" t="s">
        <v>80</v>
      </c>
      <c r="B179" s="28" t="s">
        <v>76</v>
      </c>
      <c r="C179" s="28" t="s">
        <v>84</v>
      </c>
      <c r="D179" s="28">
        <v>2640</v>
      </c>
      <c r="E179" s="28">
        <v>680</v>
      </c>
      <c r="F179" s="28">
        <f t="shared" si="8"/>
        <v>3320</v>
      </c>
      <c r="G179" s="28" t="s">
        <v>123</v>
      </c>
      <c r="H179" s="29">
        <f t="shared" si="7"/>
        <v>0.20481927710843373</v>
      </c>
      <c r="I179" s="8">
        <v>2009</v>
      </c>
    </row>
    <row r="180" spans="1:12" x14ac:dyDescent="0.15">
      <c r="A180" s="8" t="s">
        <v>80</v>
      </c>
      <c r="B180" s="28" t="s">
        <v>76</v>
      </c>
      <c r="C180" s="28" t="s">
        <v>84</v>
      </c>
      <c r="D180" s="28">
        <v>2780</v>
      </c>
      <c r="E180" s="28">
        <v>580</v>
      </c>
      <c r="F180" s="28">
        <f t="shared" si="8"/>
        <v>3360</v>
      </c>
      <c r="G180" s="28" t="s">
        <v>122</v>
      </c>
      <c r="H180" s="29">
        <f t="shared" si="7"/>
        <v>0.17261904761904762</v>
      </c>
      <c r="I180" s="8">
        <v>2010</v>
      </c>
    </row>
    <row r="181" spans="1:12" x14ac:dyDescent="0.15">
      <c r="A181" s="8" t="s">
        <v>80</v>
      </c>
      <c r="B181" s="28" t="s">
        <v>76</v>
      </c>
      <c r="C181" s="28" t="s">
        <v>84</v>
      </c>
      <c r="D181" s="28">
        <v>2720</v>
      </c>
      <c r="E181" s="28">
        <v>700</v>
      </c>
      <c r="F181" s="28">
        <f t="shared" si="8"/>
        <v>3420</v>
      </c>
      <c r="G181" s="28" t="s">
        <v>123</v>
      </c>
      <c r="H181" s="29">
        <f t="shared" si="7"/>
        <v>0.2046783625730994</v>
      </c>
      <c r="I181" s="8">
        <v>2010</v>
      </c>
    </row>
    <row r="182" spans="1:12" x14ac:dyDescent="0.15">
      <c r="A182" s="8" t="s">
        <v>80</v>
      </c>
      <c r="B182" s="28" t="s">
        <v>76</v>
      </c>
      <c r="C182" s="28" t="s">
        <v>84</v>
      </c>
      <c r="D182" s="28">
        <v>3000</v>
      </c>
      <c r="E182" s="28">
        <v>580</v>
      </c>
      <c r="F182" s="28">
        <f t="shared" si="8"/>
        <v>3580</v>
      </c>
      <c r="G182" s="28" t="s">
        <v>123</v>
      </c>
      <c r="H182" s="29">
        <f t="shared" si="7"/>
        <v>0.16201117318435754</v>
      </c>
      <c r="I182" s="8">
        <v>2009</v>
      </c>
    </row>
    <row r="183" spans="1:12" x14ac:dyDescent="0.15">
      <c r="A183" s="8" t="s">
        <v>80</v>
      </c>
      <c r="B183" s="28" t="s">
        <v>76</v>
      </c>
      <c r="C183" s="28" t="s">
        <v>84</v>
      </c>
      <c r="D183" s="28">
        <v>3300</v>
      </c>
      <c r="E183" s="28">
        <v>560</v>
      </c>
      <c r="F183" s="28">
        <f t="shared" si="8"/>
        <v>3860</v>
      </c>
      <c r="G183" s="28" t="s">
        <v>123</v>
      </c>
      <c r="H183" s="29">
        <f t="shared" si="7"/>
        <v>0.14507772020725387</v>
      </c>
      <c r="I183" s="8">
        <v>2011</v>
      </c>
    </row>
    <row r="184" spans="1:12" customFormat="1" x14ac:dyDescent="0.15">
      <c r="A184" s="7" t="s">
        <v>79</v>
      </c>
      <c r="B184" s="1" t="s">
        <v>106</v>
      </c>
      <c r="C184" s="1" t="s">
        <v>84</v>
      </c>
      <c r="D184" s="1">
        <v>3600</v>
      </c>
      <c r="E184" s="1">
        <v>1060</v>
      </c>
      <c r="F184" s="1">
        <f t="shared" si="8"/>
        <v>4660</v>
      </c>
      <c r="G184" s="1" t="s">
        <v>122</v>
      </c>
      <c r="H184" s="4">
        <f t="shared" si="7"/>
        <v>0.22746781115879827</v>
      </c>
      <c r="I184" s="2">
        <v>2009</v>
      </c>
      <c r="J184" s="3"/>
    </row>
    <row r="185" spans="1:12" customFormat="1" x14ac:dyDescent="0.15">
      <c r="A185" s="7" t="s">
        <v>79</v>
      </c>
      <c r="B185" s="1" t="s">
        <v>106</v>
      </c>
      <c r="C185" s="1" t="s">
        <v>84</v>
      </c>
      <c r="D185" s="1">
        <v>3780</v>
      </c>
      <c r="E185" s="1">
        <v>1000</v>
      </c>
      <c r="F185" s="1">
        <f t="shared" si="8"/>
        <v>4780</v>
      </c>
      <c r="G185" s="1" t="s">
        <v>123</v>
      </c>
      <c r="H185" s="4">
        <f t="shared" si="7"/>
        <v>0.20920502092050208</v>
      </c>
      <c r="I185" s="2">
        <v>2010</v>
      </c>
      <c r="J185" s="3"/>
    </row>
    <row r="186" spans="1:12" customFormat="1" x14ac:dyDescent="0.15">
      <c r="A186" s="7" t="s">
        <v>79</v>
      </c>
      <c r="B186" s="1" t="s">
        <v>106</v>
      </c>
      <c r="C186" s="1" t="s">
        <v>84</v>
      </c>
      <c r="D186" s="1">
        <v>4420</v>
      </c>
      <c r="E186" s="1">
        <v>640</v>
      </c>
      <c r="F186" s="1">
        <f t="shared" si="8"/>
        <v>5060</v>
      </c>
      <c r="G186" s="1" t="s">
        <v>123</v>
      </c>
      <c r="H186" s="4">
        <f t="shared" si="7"/>
        <v>0.12648221343873517</v>
      </c>
      <c r="I186" s="2">
        <v>2009</v>
      </c>
      <c r="J186" s="3"/>
    </row>
    <row r="187" spans="1:12" customFormat="1" x14ac:dyDescent="0.15">
      <c r="A187" s="7" t="s">
        <v>79</v>
      </c>
      <c r="B187" s="1" t="s">
        <v>120</v>
      </c>
      <c r="C187" s="1" t="s">
        <v>84</v>
      </c>
      <c r="D187" s="1">
        <v>2820</v>
      </c>
      <c r="E187" s="1">
        <v>520</v>
      </c>
      <c r="F187" s="1">
        <f t="shared" ref="F187:F218" si="9">SUM(D187:E187)</f>
        <v>3340</v>
      </c>
      <c r="G187" s="1" t="s">
        <v>123</v>
      </c>
      <c r="H187" s="4">
        <f t="shared" si="7"/>
        <v>0.15568862275449102</v>
      </c>
      <c r="I187" s="2">
        <v>2010</v>
      </c>
      <c r="J187" s="3"/>
    </row>
    <row r="188" spans="1:12" customFormat="1" x14ac:dyDescent="0.15">
      <c r="A188" s="9" t="s">
        <v>152</v>
      </c>
      <c r="B188" s="1" t="s">
        <v>56</v>
      </c>
      <c r="C188" s="1" t="s">
        <v>68</v>
      </c>
      <c r="D188" s="1">
        <v>4820</v>
      </c>
      <c r="E188" s="1">
        <v>540</v>
      </c>
      <c r="F188" s="1">
        <f t="shared" si="9"/>
        <v>5360</v>
      </c>
      <c r="G188" s="1" t="s">
        <v>8</v>
      </c>
      <c r="H188" s="4">
        <f t="shared" si="7"/>
        <v>0.10074626865671642</v>
      </c>
      <c r="I188" s="2">
        <v>2019</v>
      </c>
      <c r="J188" s="3">
        <v>2018</v>
      </c>
      <c r="L188" t="s">
        <v>69</v>
      </c>
    </row>
    <row r="189" spans="1:12" customFormat="1" x14ac:dyDescent="0.15">
      <c r="A189" s="10" t="s">
        <v>152</v>
      </c>
      <c r="B189" s="5" t="s">
        <v>106</v>
      </c>
      <c r="C189" s="5" t="s">
        <v>177</v>
      </c>
      <c r="D189" s="5">
        <v>5500</v>
      </c>
      <c r="E189" s="5">
        <v>520</v>
      </c>
      <c r="F189" s="5">
        <f t="shared" si="9"/>
        <v>6020</v>
      </c>
      <c r="G189" s="5" t="s">
        <v>130</v>
      </c>
      <c r="H189" s="4">
        <f t="shared" si="7"/>
        <v>8.6378737541528236E-2</v>
      </c>
      <c r="I189" s="3">
        <v>2022</v>
      </c>
      <c r="J189" s="3">
        <v>2018</v>
      </c>
    </row>
    <row r="190" spans="1:12" customFormat="1" x14ac:dyDescent="0.15">
      <c r="A190" s="7" t="s">
        <v>3</v>
      </c>
      <c r="B190" s="1" t="s">
        <v>106</v>
      </c>
      <c r="C190" s="1" t="s">
        <v>114</v>
      </c>
      <c r="D190" s="1">
        <v>5200</v>
      </c>
      <c r="E190" s="1">
        <v>1160</v>
      </c>
      <c r="F190" s="1">
        <f t="shared" si="9"/>
        <v>6360</v>
      </c>
      <c r="G190" s="1" t="s">
        <v>123</v>
      </c>
      <c r="H190" s="4">
        <f t="shared" si="7"/>
        <v>0.18238993710691823</v>
      </c>
      <c r="I190" s="2">
        <v>2008</v>
      </c>
      <c r="J190" s="3"/>
    </row>
    <row r="191" spans="1:12" customFormat="1" x14ac:dyDescent="0.15">
      <c r="A191" s="9" t="s">
        <v>152</v>
      </c>
      <c r="B191" s="5" t="s">
        <v>39</v>
      </c>
      <c r="C191" s="5" t="s">
        <v>166</v>
      </c>
      <c r="D191" s="5">
        <v>4400</v>
      </c>
      <c r="E191" s="5">
        <v>500</v>
      </c>
      <c r="F191" s="5">
        <f t="shared" si="9"/>
        <v>4900</v>
      </c>
      <c r="G191" s="5" t="s">
        <v>130</v>
      </c>
      <c r="H191" s="4">
        <f t="shared" si="7"/>
        <v>0.10204081632653061</v>
      </c>
      <c r="I191" s="3">
        <v>2021</v>
      </c>
      <c r="J191" s="3">
        <v>2017</v>
      </c>
      <c r="K191" s="5"/>
      <c r="L191" s="5" t="s">
        <v>167</v>
      </c>
    </row>
    <row r="192" spans="1:12" customFormat="1" x14ac:dyDescent="0.15">
      <c r="A192" s="7" t="s">
        <v>3</v>
      </c>
      <c r="B192" s="1" t="s">
        <v>7</v>
      </c>
      <c r="C192" s="5" t="s">
        <v>166</v>
      </c>
      <c r="D192" s="1">
        <v>3360</v>
      </c>
      <c r="E192" s="1">
        <v>380</v>
      </c>
      <c r="F192" s="1">
        <f t="shared" si="9"/>
        <v>3740</v>
      </c>
      <c r="G192" s="1" t="s">
        <v>8</v>
      </c>
      <c r="H192" s="4">
        <f t="shared" si="7"/>
        <v>0.10160427807486631</v>
      </c>
      <c r="I192" s="2">
        <v>2013</v>
      </c>
      <c r="J192" s="3"/>
    </row>
    <row r="193" spans="1:12" customFormat="1" x14ac:dyDescent="0.15">
      <c r="A193" s="7" t="s">
        <v>3</v>
      </c>
      <c r="B193" s="1" t="s">
        <v>7</v>
      </c>
      <c r="C193" s="5" t="s">
        <v>166</v>
      </c>
      <c r="D193" s="1">
        <v>3200</v>
      </c>
      <c r="E193" s="1">
        <v>460</v>
      </c>
      <c r="F193" s="1">
        <f t="shared" si="9"/>
        <v>3660</v>
      </c>
      <c r="G193" s="1" t="s">
        <v>8</v>
      </c>
      <c r="H193" s="4">
        <f t="shared" si="7"/>
        <v>0.12568306010928962</v>
      </c>
      <c r="I193" s="2">
        <v>2013</v>
      </c>
      <c r="J193" s="3"/>
    </row>
    <row r="194" spans="1:12" customFormat="1" x14ac:dyDescent="0.15">
      <c r="A194" s="7" t="s">
        <v>3</v>
      </c>
      <c r="B194" s="1" t="s">
        <v>7</v>
      </c>
      <c r="C194" s="5" t="s">
        <v>166</v>
      </c>
      <c r="D194" s="1">
        <v>3220</v>
      </c>
      <c r="E194" s="1">
        <v>380</v>
      </c>
      <c r="F194" s="1">
        <f t="shared" si="9"/>
        <v>3600</v>
      </c>
      <c r="G194" s="1" t="s">
        <v>8</v>
      </c>
      <c r="H194" s="4">
        <f t="shared" si="7"/>
        <v>0.10555555555555556</v>
      </c>
      <c r="I194" s="2">
        <v>2014</v>
      </c>
      <c r="J194" s="3"/>
      <c r="L194" t="s">
        <v>29</v>
      </c>
    </row>
    <row r="195" spans="1:12" customFormat="1" x14ac:dyDescent="0.15">
      <c r="A195" s="7" t="s">
        <v>3</v>
      </c>
      <c r="B195" s="1" t="s">
        <v>7</v>
      </c>
      <c r="C195" s="5" t="s">
        <v>166</v>
      </c>
      <c r="D195" s="1">
        <v>3776</v>
      </c>
      <c r="E195" s="1">
        <v>450</v>
      </c>
      <c r="F195" s="1">
        <f t="shared" si="9"/>
        <v>4226</v>
      </c>
      <c r="G195" s="1" t="s">
        <v>8</v>
      </c>
      <c r="H195" s="4">
        <f t="shared" si="7"/>
        <v>0.10648367250354945</v>
      </c>
      <c r="I195" s="2">
        <v>2014</v>
      </c>
      <c r="J195" s="3"/>
    </row>
    <row r="196" spans="1:12" customFormat="1" x14ac:dyDescent="0.15">
      <c r="A196" s="7" t="s">
        <v>3</v>
      </c>
      <c r="B196" s="1" t="s">
        <v>7</v>
      </c>
      <c r="C196" s="5" t="s">
        <v>166</v>
      </c>
      <c r="D196" s="1">
        <v>3800</v>
      </c>
      <c r="E196" s="1">
        <v>500</v>
      </c>
      <c r="F196" s="1">
        <f t="shared" si="9"/>
        <v>4300</v>
      </c>
      <c r="G196" s="1" t="s">
        <v>8</v>
      </c>
      <c r="H196" s="4">
        <f t="shared" si="7"/>
        <v>0.11627906976744186</v>
      </c>
      <c r="I196" s="2">
        <v>2014</v>
      </c>
      <c r="J196" s="3"/>
    </row>
    <row r="197" spans="1:12" customFormat="1" x14ac:dyDescent="0.15">
      <c r="A197" s="7" t="s">
        <v>3</v>
      </c>
      <c r="B197" s="1" t="s">
        <v>7</v>
      </c>
      <c r="C197" s="5" t="s">
        <v>166</v>
      </c>
      <c r="D197" s="1">
        <v>3733</v>
      </c>
      <c r="E197" s="1">
        <v>500</v>
      </c>
      <c r="F197" s="1">
        <f t="shared" si="9"/>
        <v>4233</v>
      </c>
      <c r="G197" s="1" t="s">
        <v>8</v>
      </c>
      <c r="H197" s="4">
        <f t="shared" si="7"/>
        <v>0.11811953697141507</v>
      </c>
      <c r="I197" s="2">
        <v>2015</v>
      </c>
      <c r="J197" s="3"/>
    </row>
    <row r="198" spans="1:12" customFormat="1" x14ac:dyDescent="0.15">
      <c r="A198" s="7" t="s">
        <v>3</v>
      </c>
      <c r="B198" s="1" t="s">
        <v>7</v>
      </c>
      <c r="C198" s="5" t="s">
        <v>166</v>
      </c>
      <c r="D198" s="1">
        <v>3881</v>
      </c>
      <c r="E198" s="1">
        <v>450</v>
      </c>
      <c r="F198" s="1">
        <f t="shared" si="9"/>
        <v>4331</v>
      </c>
      <c r="G198" s="1" t="s">
        <v>8</v>
      </c>
      <c r="H198" s="4">
        <f t="shared" si="7"/>
        <v>0.10390210113137843</v>
      </c>
      <c r="I198" s="2">
        <v>2015</v>
      </c>
      <c r="J198" s="3"/>
      <c r="L198" t="s">
        <v>104</v>
      </c>
    </row>
    <row r="199" spans="1:12" customFormat="1" x14ac:dyDescent="0.15">
      <c r="A199" s="7" t="s">
        <v>3</v>
      </c>
      <c r="B199" s="1" t="s">
        <v>7</v>
      </c>
      <c r="C199" s="5" t="s">
        <v>166</v>
      </c>
      <c r="D199" s="1">
        <v>3600</v>
      </c>
      <c r="E199" s="1">
        <v>500</v>
      </c>
      <c r="F199" s="1">
        <f t="shared" si="9"/>
        <v>4100</v>
      </c>
      <c r="G199" s="1" t="s">
        <v>8</v>
      </c>
      <c r="H199" s="4">
        <f t="shared" ref="H199:H242" si="10">E199/F199</f>
        <v>0.12195121951219512</v>
      </c>
      <c r="I199" s="2">
        <v>2016</v>
      </c>
      <c r="J199" s="3"/>
    </row>
    <row r="200" spans="1:12" customFormat="1" x14ac:dyDescent="0.15">
      <c r="A200" s="7" t="s">
        <v>3</v>
      </c>
      <c r="B200" s="1" t="s">
        <v>7</v>
      </c>
      <c r="C200" s="5" t="s">
        <v>166</v>
      </c>
      <c r="D200" s="1">
        <v>3965</v>
      </c>
      <c r="E200" s="1">
        <v>475</v>
      </c>
      <c r="F200" s="1">
        <f t="shared" si="9"/>
        <v>4440</v>
      </c>
      <c r="G200" s="1" t="s">
        <v>8</v>
      </c>
      <c r="H200" s="4">
        <f t="shared" si="10"/>
        <v>0.10698198198198199</v>
      </c>
      <c r="I200" s="2">
        <v>2017</v>
      </c>
      <c r="J200" s="3"/>
    </row>
    <row r="201" spans="1:12" customFormat="1" x14ac:dyDescent="0.15">
      <c r="A201" s="10" t="s">
        <v>3</v>
      </c>
      <c r="B201" s="1" t="s">
        <v>7</v>
      </c>
      <c r="C201" s="5" t="s">
        <v>166</v>
      </c>
      <c r="D201" s="1">
        <v>3940</v>
      </c>
      <c r="E201" s="1">
        <v>440</v>
      </c>
      <c r="F201" s="1">
        <f t="shared" si="9"/>
        <v>4380</v>
      </c>
      <c r="G201" s="1" t="s">
        <v>8</v>
      </c>
      <c r="H201" s="4">
        <f t="shared" si="10"/>
        <v>0.1004566210045662</v>
      </c>
      <c r="I201" s="2">
        <v>2017</v>
      </c>
      <c r="J201" s="3">
        <v>2015</v>
      </c>
      <c r="L201" t="s">
        <v>140</v>
      </c>
    </row>
    <row r="202" spans="1:12" customFormat="1" x14ac:dyDescent="0.15">
      <c r="A202" s="7" t="s">
        <v>3</v>
      </c>
      <c r="B202" s="1" t="s">
        <v>7</v>
      </c>
      <c r="C202" s="5" t="s">
        <v>166</v>
      </c>
      <c r="D202" s="1">
        <v>4250</v>
      </c>
      <c r="E202" s="1">
        <v>450</v>
      </c>
      <c r="F202" s="1">
        <f t="shared" si="9"/>
        <v>4700</v>
      </c>
      <c r="G202" s="1" t="s">
        <v>8</v>
      </c>
      <c r="H202" s="4">
        <f t="shared" si="10"/>
        <v>9.5744680851063829E-2</v>
      </c>
      <c r="I202" s="2">
        <v>2017</v>
      </c>
      <c r="J202" s="3"/>
      <c r="L202" t="s">
        <v>75</v>
      </c>
    </row>
    <row r="203" spans="1:12" customFormat="1" x14ac:dyDescent="0.15">
      <c r="A203" s="10" t="s">
        <v>3</v>
      </c>
      <c r="B203" s="1" t="s">
        <v>7</v>
      </c>
      <c r="C203" s="5" t="s">
        <v>166</v>
      </c>
      <c r="D203" s="1">
        <v>4300</v>
      </c>
      <c r="E203" s="1">
        <v>500</v>
      </c>
      <c r="F203" s="1">
        <f t="shared" si="9"/>
        <v>4800</v>
      </c>
      <c r="G203" s="1" t="s">
        <v>8</v>
      </c>
      <c r="H203" s="4">
        <f t="shared" si="10"/>
        <v>0.10416666666666667</v>
      </c>
      <c r="I203" s="2">
        <v>2018</v>
      </c>
      <c r="J203" s="3"/>
      <c r="L203" t="s">
        <v>101</v>
      </c>
    </row>
    <row r="204" spans="1:12" customFormat="1" x14ac:dyDescent="0.15">
      <c r="A204" s="10" t="s">
        <v>3</v>
      </c>
      <c r="B204" s="1" t="s">
        <v>7</v>
      </c>
      <c r="C204" s="5" t="s">
        <v>166</v>
      </c>
      <c r="D204" s="1">
        <v>4440</v>
      </c>
      <c r="E204" s="1">
        <v>580</v>
      </c>
      <c r="F204" s="1">
        <f t="shared" si="9"/>
        <v>5020</v>
      </c>
      <c r="G204" s="1" t="s">
        <v>8</v>
      </c>
      <c r="H204" s="4">
        <f t="shared" si="10"/>
        <v>0.11553784860557768</v>
      </c>
      <c r="I204" s="2">
        <v>2019</v>
      </c>
      <c r="J204" s="3"/>
      <c r="L204" t="s">
        <v>101</v>
      </c>
    </row>
    <row r="205" spans="1:12" customFormat="1" x14ac:dyDescent="0.15">
      <c r="A205" s="10" t="s">
        <v>3</v>
      </c>
      <c r="B205" s="1" t="s">
        <v>7</v>
      </c>
      <c r="C205" s="5" t="s">
        <v>166</v>
      </c>
      <c r="D205" s="1">
        <v>4050</v>
      </c>
      <c r="E205" s="1">
        <v>540</v>
      </c>
      <c r="F205" s="1">
        <f t="shared" si="9"/>
        <v>4590</v>
      </c>
      <c r="G205" s="1" t="s">
        <v>8</v>
      </c>
      <c r="H205" s="4">
        <f t="shared" si="10"/>
        <v>0.11764705882352941</v>
      </c>
      <c r="I205" s="2">
        <v>2019</v>
      </c>
      <c r="J205" s="3">
        <v>2017</v>
      </c>
      <c r="L205" t="s">
        <v>75</v>
      </c>
    </row>
    <row r="206" spans="1:12" customFormat="1" x14ac:dyDescent="0.15">
      <c r="A206" s="10" t="s">
        <v>3</v>
      </c>
      <c r="B206" s="1" t="s">
        <v>7</v>
      </c>
      <c r="C206" s="5" t="s">
        <v>166</v>
      </c>
      <c r="D206" s="1">
        <v>4140</v>
      </c>
      <c r="E206" s="1">
        <v>460</v>
      </c>
      <c r="F206" s="1">
        <f t="shared" si="9"/>
        <v>4600</v>
      </c>
      <c r="G206" s="1" t="s">
        <v>8</v>
      </c>
      <c r="H206" s="4">
        <f t="shared" si="10"/>
        <v>0.1</v>
      </c>
      <c r="I206" s="2">
        <v>2019</v>
      </c>
      <c r="J206" s="3"/>
      <c r="L206" t="s">
        <v>75</v>
      </c>
    </row>
    <row r="207" spans="1:12" customFormat="1" x14ac:dyDescent="0.15">
      <c r="A207" s="10" t="s">
        <v>3</v>
      </c>
      <c r="B207" s="1" t="s">
        <v>7</v>
      </c>
      <c r="C207" s="5" t="s">
        <v>166</v>
      </c>
      <c r="D207" s="1">
        <v>4200</v>
      </c>
      <c r="E207" s="1">
        <v>500</v>
      </c>
      <c r="F207" s="1">
        <f t="shared" si="9"/>
        <v>4700</v>
      </c>
      <c r="G207" s="1" t="s">
        <v>8</v>
      </c>
      <c r="H207" s="4">
        <f t="shared" si="10"/>
        <v>0.10638297872340426</v>
      </c>
      <c r="I207" s="2">
        <v>2019</v>
      </c>
      <c r="J207" s="3"/>
      <c r="L207" t="s">
        <v>101</v>
      </c>
    </row>
    <row r="208" spans="1:12" customFormat="1" x14ac:dyDescent="0.15">
      <c r="A208" s="10" t="s">
        <v>3</v>
      </c>
      <c r="B208" s="1" t="s">
        <v>7</v>
      </c>
      <c r="C208" s="5" t="s">
        <v>166</v>
      </c>
      <c r="D208" s="1">
        <v>4300</v>
      </c>
      <c r="E208" s="1">
        <v>550</v>
      </c>
      <c r="F208" s="1">
        <f t="shared" si="9"/>
        <v>4850</v>
      </c>
      <c r="G208" s="1" t="s">
        <v>8</v>
      </c>
      <c r="H208" s="4">
        <f t="shared" si="10"/>
        <v>0.1134020618556701</v>
      </c>
      <c r="I208" s="3">
        <v>2019</v>
      </c>
      <c r="J208" s="3"/>
    </row>
    <row r="209" spans="1:12" customFormat="1" x14ac:dyDescent="0.15">
      <c r="A209" s="10" t="s">
        <v>3</v>
      </c>
      <c r="B209" s="1" t="s">
        <v>7</v>
      </c>
      <c r="C209" s="5" t="s">
        <v>166</v>
      </c>
      <c r="D209" s="1">
        <v>3860</v>
      </c>
      <c r="E209" s="1">
        <v>500</v>
      </c>
      <c r="F209" s="1">
        <f t="shared" si="9"/>
        <v>4360</v>
      </c>
      <c r="G209" s="1" t="s">
        <v>8</v>
      </c>
      <c r="H209" s="4">
        <f t="shared" si="10"/>
        <v>0.11467889908256881</v>
      </c>
      <c r="I209" s="2">
        <v>2019</v>
      </c>
      <c r="J209" s="3"/>
      <c r="L209" t="s">
        <v>30</v>
      </c>
    </row>
    <row r="210" spans="1:12" customFormat="1" x14ac:dyDescent="0.15">
      <c r="A210" s="9" t="s">
        <v>152</v>
      </c>
      <c r="B210" s="5" t="s">
        <v>39</v>
      </c>
      <c r="C210" s="5" t="s">
        <v>166</v>
      </c>
      <c r="D210" s="5">
        <v>4360</v>
      </c>
      <c r="E210" s="5">
        <v>640</v>
      </c>
      <c r="F210" s="5">
        <f t="shared" si="9"/>
        <v>5000</v>
      </c>
      <c r="G210" s="5" t="s">
        <v>130</v>
      </c>
      <c r="H210" s="4">
        <f t="shared" si="10"/>
        <v>0.128</v>
      </c>
      <c r="I210" s="3">
        <v>2020</v>
      </c>
      <c r="J210" s="3">
        <v>2020</v>
      </c>
    </row>
    <row r="211" spans="1:12" customFormat="1" x14ac:dyDescent="0.15">
      <c r="A211" s="9" t="s">
        <v>152</v>
      </c>
      <c r="B211" s="5" t="s">
        <v>39</v>
      </c>
      <c r="C211" s="5" t="s">
        <v>166</v>
      </c>
      <c r="D211" s="5">
        <v>4250</v>
      </c>
      <c r="E211" s="5">
        <v>470</v>
      </c>
      <c r="F211" s="5">
        <f t="shared" si="9"/>
        <v>4720</v>
      </c>
      <c r="G211" s="5" t="s">
        <v>130</v>
      </c>
      <c r="H211" s="4">
        <f t="shared" si="10"/>
        <v>9.9576271186440676E-2</v>
      </c>
      <c r="I211" s="3">
        <v>2020</v>
      </c>
      <c r="J211" s="3">
        <v>2020</v>
      </c>
    </row>
    <row r="212" spans="1:12" customFormat="1" x14ac:dyDescent="0.15">
      <c r="A212" s="10" t="s">
        <v>152</v>
      </c>
      <c r="B212" s="5" t="s">
        <v>39</v>
      </c>
      <c r="C212" s="5" t="s">
        <v>166</v>
      </c>
      <c r="D212" s="5">
        <v>4321</v>
      </c>
      <c r="E212" s="5">
        <v>500</v>
      </c>
      <c r="F212" s="5">
        <f t="shared" si="9"/>
        <v>4821</v>
      </c>
      <c r="G212" s="5" t="s">
        <v>130</v>
      </c>
      <c r="H212" s="4">
        <f t="shared" si="10"/>
        <v>0.10371292263015972</v>
      </c>
      <c r="I212" s="3">
        <v>2020</v>
      </c>
      <c r="J212" s="3">
        <v>2019</v>
      </c>
    </row>
    <row r="213" spans="1:12" customFormat="1" x14ac:dyDescent="0.15">
      <c r="A213" s="9" t="s">
        <v>152</v>
      </c>
      <c r="B213" s="5" t="s">
        <v>39</v>
      </c>
      <c r="C213" s="5" t="s">
        <v>166</v>
      </c>
      <c r="D213" s="5">
        <v>3650</v>
      </c>
      <c r="E213" s="5">
        <v>425</v>
      </c>
      <c r="F213" s="5">
        <f t="shared" si="9"/>
        <v>4075</v>
      </c>
      <c r="G213" s="5" t="s">
        <v>130</v>
      </c>
      <c r="H213" s="4">
        <f t="shared" si="10"/>
        <v>0.10429447852760736</v>
      </c>
      <c r="I213" s="3">
        <v>2022</v>
      </c>
      <c r="J213" s="3">
        <v>2022</v>
      </c>
      <c r="K213" s="5"/>
      <c r="L213" s="5" t="s">
        <v>156</v>
      </c>
    </row>
    <row r="214" spans="1:12" customFormat="1" x14ac:dyDescent="0.15">
      <c r="A214" s="9" t="s">
        <v>152</v>
      </c>
      <c r="B214" s="5" t="s">
        <v>39</v>
      </c>
      <c r="C214" s="5" t="s">
        <v>166</v>
      </c>
      <c r="D214" s="5">
        <v>4321</v>
      </c>
      <c r="E214" s="5">
        <v>500</v>
      </c>
      <c r="F214" s="5">
        <f t="shared" si="9"/>
        <v>4821</v>
      </c>
      <c r="G214" s="5" t="s">
        <v>130</v>
      </c>
      <c r="H214" s="4">
        <f t="shared" si="10"/>
        <v>0.10371292263015972</v>
      </c>
      <c r="I214" s="3">
        <v>2024</v>
      </c>
      <c r="J214" s="3">
        <v>2019</v>
      </c>
    </row>
    <row r="215" spans="1:12" customFormat="1" x14ac:dyDescent="0.15">
      <c r="A215" s="9" t="s">
        <v>152</v>
      </c>
      <c r="B215" s="5" t="s">
        <v>39</v>
      </c>
      <c r="C215" s="5" t="s">
        <v>166</v>
      </c>
      <c r="D215" s="5">
        <v>3520</v>
      </c>
      <c r="E215" s="5">
        <v>500</v>
      </c>
      <c r="F215" s="5">
        <f t="shared" si="9"/>
        <v>4020</v>
      </c>
      <c r="G215" s="5" t="s">
        <v>130</v>
      </c>
      <c r="H215" s="4">
        <f t="shared" si="10"/>
        <v>0.12437810945273632</v>
      </c>
      <c r="I215" s="3">
        <v>2024</v>
      </c>
      <c r="J215" s="3"/>
    </row>
    <row r="216" spans="1:12" customFormat="1" x14ac:dyDescent="0.15">
      <c r="A216" s="9" t="s">
        <v>152</v>
      </c>
      <c r="B216" s="5" t="s">
        <v>39</v>
      </c>
      <c r="C216" s="5" t="s">
        <v>166</v>
      </c>
      <c r="D216" s="5">
        <v>3600</v>
      </c>
      <c r="E216" s="5">
        <v>520</v>
      </c>
      <c r="F216" s="5">
        <f t="shared" si="9"/>
        <v>4120</v>
      </c>
      <c r="G216" s="5" t="s">
        <v>130</v>
      </c>
      <c r="H216" s="4">
        <f t="shared" si="10"/>
        <v>0.12621359223300971</v>
      </c>
      <c r="I216" s="3">
        <v>2025</v>
      </c>
      <c r="J216" s="3">
        <v>2014</v>
      </c>
    </row>
    <row r="217" spans="1:12" customFormat="1" x14ac:dyDescent="0.15">
      <c r="A217" s="9" t="s">
        <v>152</v>
      </c>
      <c r="B217" s="5" t="s">
        <v>39</v>
      </c>
      <c r="C217" s="5" t="s">
        <v>166</v>
      </c>
      <c r="D217" s="5">
        <v>4060</v>
      </c>
      <c r="E217" s="5">
        <v>550</v>
      </c>
      <c r="F217" s="5">
        <f t="shared" si="9"/>
        <v>4610</v>
      </c>
      <c r="G217" s="5" t="s">
        <v>130</v>
      </c>
      <c r="H217" s="4">
        <f t="shared" si="10"/>
        <v>0.1193058568329718</v>
      </c>
      <c r="I217" s="3">
        <v>2026</v>
      </c>
      <c r="J217" s="3">
        <v>2020</v>
      </c>
    </row>
    <row r="218" spans="1:12" customFormat="1" x14ac:dyDescent="0.15">
      <c r="A218" s="10" t="s">
        <v>152</v>
      </c>
      <c r="B218" s="5" t="s">
        <v>39</v>
      </c>
      <c r="C218" s="5" t="s">
        <v>168</v>
      </c>
      <c r="D218" s="5">
        <v>3950</v>
      </c>
      <c r="E218" s="5">
        <v>550</v>
      </c>
      <c r="F218" s="5">
        <f t="shared" si="9"/>
        <v>4500</v>
      </c>
      <c r="G218" s="5" t="s">
        <v>130</v>
      </c>
      <c r="H218" s="4">
        <f t="shared" si="10"/>
        <v>0.12222222222222222</v>
      </c>
      <c r="I218" s="3">
        <v>2021</v>
      </c>
      <c r="J218" s="3">
        <v>2021</v>
      </c>
      <c r="L218" t="s">
        <v>160</v>
      </c>
    </row>
    <row r="219" spans="1:12" customFormat="1" x14ac:dyDescent="0.15">
      <c r="A219" s="9" t="s">
        <v>152</v>
      </c>
      <c r="B219" s="5" t="s">
        <v>39</v>
      </c>
      <c r="C219" s="5" t="s">
        <v>168</v>
      </c>
      <c r="D219" s="5">
        <v>4480</v>
      </c>
      <c r="E219" s="5">
        <v>480</v>
      </c>
      <c r="F219" s="5">
        <f t="shared" ref="F219:F250" si="11">SUM(D219:E219)</f>
        <v>4960</v>
      </c>
      <c r="G219" s="5" t="s">
        <v>130</v>
      </c>
      <c r="H219" s="4">
        <f t="shared" si="10"/>
        <v>9.6774193548387094E-2</v>
      </c>
      <c r="I219" s="3">
        <v>2022</v>
      </c>
      <c r="J219" s="3">
        <v>2021</v>
      </c>
      <c r="K219" s="5"/>
      <c r="L219" s="5" t="s">
        <v>171</v>
      </c>
    </row>
    <row r="220" spans="1:12" customFormat="1" x14ac:dyDescent="0.15">
      <c r="A220" s="7" t="s">
        <v>3</v>
      </c>
      <c r="B220" s="1" t="s">
        <v>7</v>
      </c>
      <c r="C220" s="1" t="s">
        <v>44</v>
      </c>
      <c r="D220" s="1">
        <v>3329</v>
      </c>
      <c r="E220" s="1">
        <v>617</v>
      </c>
      <c r="F220" s="1">
        <f t="shared" si="11"/>
        <v>3946</v>
      </c>
      <c r="G220" s="1" t="s">
        <v>8</v>
      </c>
      <c r="H220" s="4">
        <f t="shared" si="10"/>
        <v>0.15636087176887989</v>
      </c>
      <c r="I220" s="2">
        <v>2014</v>
      </c>
      <c r="J220" s="3"/>
    </row>
    <row r="221" spans="1:12" customFormat="1" x14ac:dyDescent="0.15">
      <c r="A221" s="7" t="s">
        <v>3</v>
      </c>
      <c r="B221" s="1" t="s">
        <v>7</v>
      </c>
      <c r="C221" s="1" t="s">
        <v>44</v>
      </c>
      <c r="D221" s="1">
        <v>3840</v>
      </c>
      <c r="E221" s="1">
        <v>520</v>
      </c>
      <c r="F221" s="1">
        <f t="shared" si="11"/>
        <v>4360</v>
      </c>
      <c r="G221" s="1" t="s">
        <v>8</v>
      </c>
      <c r="H221" s="4">
        <f t="shared" si="10"/>
        <v>0.11926605504587157</v>
      </c>
      <c r="I221" s="2">
        <v>2014</v>
      </c>
      <c r="J221" s="3"/>
    </row>
    <row r="222" spans="1:12" customFormat="1" x14ac:dyDescent="0.15">
      <c r="A222" s="7" t="s">
        <v>3</v>
      </c>
      <c r="B222" s="1" t="s">
        <v>7</v>
      </c>
      <c r="C222" s="1" t="s">
        <v>44</v>
      </c>
      <c r="D222" s="1">
        <v>3490</v>
      </c>
      <c r="E222" s="1">
        <v>610</v>
      </c>
      <c r="F222" s="1">
        <f t="shared" si="11"/>
        <v>4100</v>
      </c>
      <c r="G222" s="1" t="s">
        <v>8</v>
      </c>
      <c r="H222" s="4">
        <f t="shared" si="10"/>
        <v>0.14878048780487804</v>
      </c>
      <c r="I222" s="2">
        <v>2014</v>
      </c>
      <c r="J222" s="3"/>
    </row>
    <row r="223" spans="1:12" customFormat="1" x14ac:dyDescent="0.15">
      <c r="A223" s="7" t="s">
        <v>3</v>
      </c>
      <c r="B223" s="1" t="s">
        <v>7</v>
      </c>
      <c r="C223" s="1" t="s">
        <v>44</v>
      </c>
      <c r="D223" s="1">
        <v>3638</v>
      </c>
      <c r="E223" s="1">
        <v>1036</v>
      </c>
      <c r="F223" s="1">
        <f t="shared" si="11"/>
        <v>4674</v>
      </c>
      <c r="G223" s="1" t="s">
        <v>8</v>
      </c>
      <c r="H223" s="4">
        <f t="shared" si="10"/>
        <v>0.22165169020111253</v>
      </c>
      <c r="I223" s="2">
        <v>2016</v>
      </c>
      <c r="J223" s="3"/>
    </row>
    <row r="224" spans="1:12" customFormat="1" x14ac:dyDescent="0.15">
      <c r="A224" s="10" t="s">
        <v>3</v>
      </c>
      <c r="B224" s="1" t="s">
        <v>7</v>
      </c>
      <c r="C224" s="1" t="s">
        <v>44</v>
      </c>
      <c r="D224" s="1">
        <v>3660</v>
      </c>
      <c r="E224" s="1">
        <v>683</v>
      </c>
      <c r="F224" s="1">
        <f t="shared" si="11"/>
        <v>4343</v>
      </c>
      <c r="G224" s="1" t="s">
        <v>8</v>
      </c>
      <c r="H224" s="4">
        <f t="shared" si="10"/>
        <v>0.1572645636656689</v>
      </c>
      <c r="I224" s="2">
        <v>2018</v>
      </c>
      <c r="J224" s="3"/>
    </row>
    <row r="225" spans="1:12" customFormat="1" x14ac:dyDescent="0.15">
      <c r="A225" s="10" t="s">
        <v>3</v>
      </c>
      <c r="B225" s="1" t="s">
        <v>7</v>
      </c>
      <c r="C225" s="1" t="s">
        <v>44</v>
      </c>
      <c r="D225" s="1">
        <v>4233</v>
      </c>
      <c r="E225" s="1">
        <v>748</v>
      </c>
      <c r="F225" s="1">
        <f t="shared" si="11"/>
        <v>4981</v>
      </c>
      <c r="G225" s="1" t="s">
        <v>8</v>
      </c>
      <c r="H225" s="4">
        <f t="shared" si="10"/>
        <v>0.15017064846416384</v>
      </c>
      <c r="I225" s="2">
        <v>2018</v>
      </c>
      <c r="J225" s="3"/>
    </row>
    <row r="226" spans="1:12" customFormat="1" x14ac:dyDescent="0.15">
      <c r="A226" s="9" t="s">
        <v>152</v>
      </c>
      <c r="B226" s="5" t="s">
        <v>39</v>
      </c>
      <c r="C226" s="5" t="s">
        <v>155</v>
      </c>
      <c r="D226" s="5">
        <v>4140</v>
      </c>
      <c r="E226" s="5">
        <v>760</v>
      </c>
      <c r="F226" s="5">
        <f t="shared" si="11"/>
        <v>4900</v>
      </c>
      <c r="G226" s="5" t="s">
        <v>130</v>
      </c>
      <c r="H226" s="4">
        <f t="shared" si="10"/>
        <v>0.15510204081632653</v>
      </c>
      <c r="I226" s="3">
        <v>2020</v>
      </c>
      <c r="J226" s="3">
        <v>2020</v>
      </c>
      <c r="K226" s="5"/>
      <c r="L226" s="5" t="s">
        <v>156</v>
      </c>
    </row>
    <row r="227" spans="1:12" customFormat="1" x14ac:dyDescent="0.15">
      <c r="A227" s="10" t="s">
        <v>3</v>
      </c>
      <c r="B227" s="1" t="s">
        <v>7</v>
      </c>
      <c r="C227" s="5" t="s">
        <v>155</v>
      </c>
      <c r="D227" s="1">
        <v>4180</v>
      </c>
      <c r="E227" s="1">
        <v>760</v>
      </c>
      <c r="F227" s="1">
        <f t="shared" si="11"/>
        <v>4940</v>
      </c>
      <c r="G227" s="1" t="s">
        <v>8</v>
      </c>
      <c r="H227" s="4">
        <f t="shared" si="10"/>
        <v>0.15384615384615385</v>
      </c>
      <c r="I227" s="2">
        <v>2017</v>
      </c>
      <c r="J227" s="3"/>
      <c r="L227" t="s">
        <v>75</v>
      </c>
    </row>
    <row r="228" spans="1:12" customFormat="1" x14ac:dyDescent="0.15">
      <c r="A228" s="9" t="s">
        <v>152</v>
      </c>
      <c r="B228" s="5" t="s">
        <v>39</v>
      </c>
      <c r="C228" s="5" t="s">
        <v>155</v>
      </c>
      <c r="D228" s="5">
        <v>3760</v>
      </c>
      <c r="E228" s="5">
        <v>780</v>
      </c>
      <c r="F228" s="5">
        <f t="shared" si="11"/>
        <v>4540</v>
      </c>
      <c r="G228" s="5" t="s">
        <v>130</v>
      </c>
      <c r="H228" s="4">
        <f t="shared" si="10"/>
        <v>0.17180616740088106</v>
      </c>
      <c r="I228" s="3">
        <v>2022</v>
      </c>
      <c r="J228" s="3">
        <v>2022</v>
      </c>
      <c r="K228" s="5"/>
      <c r="L228" s="5" t="s">
        <v>173</v>
      </c>
    </row>
    <row r="229" spans="1:12" customFormat="1" x14ac:dyDescent="0.15">
      <c r="A229" s="9" t="s">
        <v>152</v>
      </c>
      <c r="B229" s="5" t="s">
        <v>39</v>
      </c>
      <c r="C229" s="5" t="s">
        <v>155</v>
      </c>
      <c r="D229" s="5">
        <v>3760</v>
      </c>
      <c r="E229" s="5">
        <v>800</v>
      </c>
      <c r="F229" s="5">
        <f t="shared" si="11"/>
        <v>4560</v>
      </c>
      <c r="G229" s="5" t="s">
        <v>130</v>
      </c>
      <c r="H229" s="4">
        <f t="shared" si="10"/>
        <v>0.17543859649122806</v>
      </c>
      <c r="I229" s="3">
        <v>2022</v>
      </c>
      <c r="J229" s="3">
        <v>2022</v>
      </c>
    </row>
    <row r="230" spans="1:12" customFormat="1" x14ac:dyDescent="0.15">
      <c r="A230" s="10" t="s">
        <v>152</v>
      </c>
      <c r="B230" s="5" t="s">
        <v>39</v>
      </c>
      <c r="C230" s="5" t="s">
        <v>155</v>
      </c>
      <c r="D230" s="5">
        <v>3620</v>
      </c>
      <c r="E230" s="5">
        <v>900</v>
      </c>
      <c r="F230" s="5">
        <f t="shared" si="11"/>
        <v>4520</v>
      </c>
      <c r="G230" s="5" t="s">
        <v>130</v>
      </c>
      <c r="H230" s="4">
        <f t="shared" si="10"/>
        <v>0.19911504424778761</v>
      </c>
      <c r="I230" s="3">
        <v>2023</v>
      </c>
      <c r="J230" s="3"/>
      <c r="L230" t="s">
        <v>156</v>
      </c>
    </row>
    <row r="231" spans="1:12" customFormat="1" x14ac:dyDescent="0.15">
      <c r="A231" s="9" t="s">
        <v>152</v>
      </c>
      <c r="B231" s="5" t="s">
        <v>39</v>
      </c>
      <c r="C231" s="5" t="s">
        <v>155</v>
      </c>
      <c r="D231" s="5">
        <v>3760</v>
      </c>
      <c r="E231" s="5">
        <v>860</v>
      </c>
      <c r="F231" s="5">
        <f t="shared" si="11"/>
        <v>4620</v>
      </c>
      <c r="G231" s="5" t="s">
        <v>130</v>
      </c>
      <c r="H231" s="4">
        <f t="shared" si="10"/>
        <v>0.18614718614718614</v>
      </c>
      <c r="I231" s="3">
        <v>2024</v>
      </c>
      <c r="J231" s="3">
        <v>2018</v>
      </c>
    </row>
    <row r="232" spans="1:12" customFormat="1" x14ac:dyDescent="0.15">
      <c r="A232" s="9" t="s">
        <v>152</v>
      </c>
      <c r="B232" s="5" t="s">
        <v>39</v>
      </c>
      <c r="C232" s="5" t="s">
        <v>155</v>
      </c>
      <c r="D232" s="5">
        <v>3760</v>
      </c>
      <c r="E232" s="5">
        <v>860</v>
      </c>
      <c r="F232" s="5">
        <f t="shared" si="11"/>
        <v>4620</v>
      </c>
      <c r="G232" s="5" t="s">
        <v>130</v>
      </c>
      <c r="H232" s="4">
        <f t="shared" si="10"/>
        <v>0.18614718614718614</v>
      </c>
      <c r="I232" s="3">
        <v>2025</v>
      </c>
      <c r="J232" s="3">
        <v>2018</v>
      </c>
    </row>
    <row r="233" spans="1:12" customFormat="1" x14ac:dyDescent="0.15">
      <c r="A233" s="9" t="s">
        <v>180</v>
      </c>
      <c r="B233" s="5" t="s">
        <v>39</v>
      </c>
      <c r="C233" s="5" t="s">
        <v>181</v>
      </c>
      <c r="D233" s="5">
        <v>4560</v>
      </c>
      <c r="E233" s="5">
        <v>600</v>
      </c>
      <c r="F233" s="5">
        <f t="shared" si="11"/>
        <v>5160</v>
      </c>
      <c r="G233" s="5" t="s">
        <v>130</v>
      </c>
      <c r="H233" s="4">
        <f t="shared" si="10"/>
        <v>0.11627906976744186</v>
      </c>
      <c r="I233" s="3">
        <v>2025</v>
      </c>
      <c r="J233" s="3">
        <v>2025</v>
      </c>
    </row>
    <row r="234" spans="1:12" customFormat="1" x14ac:dyDescent="0.15">
      <c r="A234" s="9" t="s">
        <v>158</v>
      </c>
      <c r="B234" s="5" t="s">
        <v>71</v>
      </c>
      <c r="C234" s="5" t="s">
        <v>159</v>
      </c>
      <c r="D234" s="5">
        <v>5140</v>
      </c>
      <c r="E234" s="5">
        <v>560</v>
      </c>
      <c r="F234" s="5">
        <f t="shared" si="11"/>
        <v>5700</v>
      </c>
      <c r="G234" s="5" t="s">
        <v>130</v>
      </c>
      <c r="H234" s="4">
        <f t="shared" si="10"/>
        <v>9.8245614035087719E-2</v>
      </c>
      <c r="I234" s="3">
        <v>2021</v>
      </c>
      <c r="J234" s="3">
        <v>2015</v>
      </c>
    </row>
    <row r="235" spans="1:12" customFormat="1" x14ac:dyDescent="0.15">
      <c r="A235" s="10" t="s">
        <v>34</v>
      </c>
      <c r="B235" s="1" t="s">
        <v>56</v>
      </c>
      <c r="C235" s="1" t="s">
        <v>74</v>
      </c>
      <c r="D235" s="1">
        <v>5680</v>
      </c>
      <c r="E235" s="1">
        <v>1200</v>
      </c>
      <c r="F235" s="1">
        <f t="shared" si="11"/>
        <v>6880</v>
      </c>
      <c r="G235" s="1" t="s">
        <v>8</v>
      </c>
      <c r="H235" s="4">
        <f t="shared" si="10"/>
        <v>0.1744186046511628</v>
      </c>
      <c r="I235" s="2">
        <v>2018</v>
      </c>
      <c r="J235" s="3"/>
    </row>
    <row r="236" spans="1:12" customFormat="1" x14ac:dyDescent="0.15">
      <c r="A236" s="10" t="s">
        <v>34</v>
      </c>
      <c r="B236" s="1" t="s">
        <v>56</v>
      </c>
      <c r="C236" s="1" t="s">
        <v>74</v>
      </c>
      <c r="D236" s="1">
        <v>5900</v>
      </c>
      <c r="E236" s="1">
        <v>600</v>
      </c>
      <c r="F236" s="1">
        <f t="shared" si="11"/>
        <v>6500</v>
      </c>
      <c r="G236" s="1" t="s">
        <v>8</v>
      </c>
      <c r="H236" s="4">
        <f t="shared" si="10"/>
        <v>9.2307692307692313E-2</v>
      </c>
      <c r="I236" s="2">
        <v>2018</v>
      </c>
      <c r="J236" s="3"/>
    </row>
    <row r="237" spans="1:12" customFormat="1" x14ac:dyDescent="0.15">
      <c r="A237" s="7" t="s">
        <v>34</v>
      </c>
      <c r="B237" s="1" t="s">
        <v>106</v>
      </c>
      <c r="C237" s="1" t="s">
        <v>114</v>
      </c>
      <c r="D237" s="1">
        <v>6420</v>
      </c>
      <c r="E237" s="1">
        <v>1420</v>
      </c>
      <c r="F237" s="1">
        <f t="shared" si="11"/>
        <v>7840</v>
      </c>
      <c r="G237" s="1" t="s">
        <v>123</v>
      </c>
      <c r="H237" s="4">
        <f t="shared" si="10"/>
        <v>0.18112244897959184</v>
      </c>
      <c r="I237" s="2">
        <v>2008</v>
      </c>
      <c r="J237" s="3"/>
    </row>
    <row r="238" spans="1:12" customFormat="1" x14ac:dyDescent="0.15">
      <c r="A238" s="10" t="s">
        <v>34</v>
      </c>
      <c r="B238" s="1" t="s">
        <v>56</v>
      </c>
      <c r="C238" s="1" t="s">
        <v>35</v>
      </c>
      <c r="D238" s="1">
        <v>5860</v>
      </c>
      <c r="E238" s="1">
        <v>1200</v>
      </c>
      <c r="F238" s="1">
        <f t="shared" si="11"/>
        <v>7060</v>
      </c>
      <c r="G238" s="1" t="s">
        <v>8</v>
      </c>
      <c r="H238" s="4">
        <f t="shared" si="10"/>
        <v>0.16997167138810199</v>
      </c>
      <c r="I238" s="2">
        <v>2018</v>
      </c>
      <c r="J238" s="3"/>
    </row>
    <row r="239" spans="1:12" customFormat="1" x14ac:dyDescent="0.15">
      <c r="A239" s="10" t="s">
        <v>34</v>
      </c>
      <c r="B239" s="1" t="s">
        <v>56</v>
      </c>
      <c r="C239" s="1" t="s">
        <v>112</v>
      </c>
      <c r="D239" s="1">
        <v>6200</v>
      </c>
      <c r="E239" s="1">
        <v>900</v>
      </c>
      <c r="F239" s="1">
        <f t="shared" si="11"/>
        <v>7100</v>
      </c>
      <c r="G239" s="1" t="s">
        <v>8</v>
      </c>
      <c r="H239" s="4">
        <f t="shared" si="10"/>
        <v>0.12676056338028169</v>
      </c>
      <c r="I239" s="2">
        <v>2018</v>
      </c>
      <c r="J239" s="3"/>
    </row>
    <row r="240" spans="1:12" customFormat="1" x14ac:dyDescent="0.15">
      <c r="A240" s="7" t="s">
        <v>142</v>
      </c>
      <c r="B240" s="1" t="s">
        <v>106</v>
      </c>
      <c r="C240" s="1" t="s">
        <v>143</v>
      </c>
      <c r="D240" s="1">
        <v>5732</v>
      </c>
      <c r="E240" s="1">
        <v>750</v>
      </c>
      <c r="F240" s="1">
        <f t="shared" si="11"/>
        <v>6482</v>
      </c>
      <c r="G240" s="1" t="s">
        <v>130</v>
      </c>
      <c r="H240" s="4">
        <f t="shared" si="10"/>
        <v>0.11570502931194077</v>
      </c>
      <c r="I240" s="2">
        <v>2008</v>
      </c>
      <c r="J240" s="3"/>
    </row>
    <row r="241" spans="1:10" customFormat="1" x14ac:dyDescent="0.15">
      <c r="A241" s="9" t="s">
        <v>142</v>
      </c>
      <c r="B241" s="5" t="s">
        <v>106</v>
      </c>
      <c r="C241" s="5" t="s">
        <v>143</v>
      </c>
      <c r="D241" s="5">
        <v>5500</v>
      </c>
      <c r="E241" s="5">
        <v>800</v>
      </c>
      <c r="F241" s="5">
        <f t="shared" si="11"/>
        <v>6300</v>
      </c>
      <c r="G241" s="5" t="s">
        <v>130</v>
      </c>
      <c r="H241" s="4">
        <f t="shared" si="10"/>
        <v>0.12698412698412698</v>
      </c>
      <c r="I241" s="3">
        <v>2022</v>
      </c>
      <c r="J241" s="3">
        <v>2003</v>
      </c>
    </row>
    <row r="242" spans="1:10" x14ac:dyDescent="0.15">
      <c r="A242" s="31" t="s">
        <v>142</v>
      </c>
      <c r="B242" s="30" t="s">
        <v>106</v>
      </c>
      <c r="D242" s="23">
        <v>5700</v>
      </c>
      <c r="E242" s="23">
        <v>800</v>
      </c>
      <c r="F242" s="23">
        <f t="shared" si="11"/>
        <v>6500</v>
      </c>
      <c r="G242" s="30" t="s">
        <v>130</v>
      </c>
      <c r="H242" s="29">
        <f t="shared" si="10"/>
        <v>0.12307692307692308</v>
      </c>
      <c r="I242" s="26">
        <v>2026</v>
      </c>
    </row>
    <row r="257" spans="1:4" x14ac:dyDescent="0.15">
      <c r="A257" s="31" t="s">
        <v>147</v>
      </c>
    </row>
    <row r="261" spans="1:4" x14ac:dyDescent="0.15">
      <c r="A261" s="23"/>
    </row>
    <row r="262" spans="1:4" x14ac:dyDescent="0.15">
      <c r="A262" s="23"/>
    </row>
    <row r="263" spans="1:4" x14ac:dyDescent="0.15">
      <c r="A263" s="23"/>
    </row>
    <row r="264" spans="1:4" x14ac:dyDescent="0.15">
      <c r="A264" s="23"/>
    </row>
    <row r="265" spans="1:4" x14ac:dyDescent="0.15">
      <c r="A265" s="23"/>
    </row>
    <row r="266" spans="1:4" x14ac:dyDescent="0.15">
      <c r="A266" s="23"/>
    </row>
    <row r="267" spans="1:4" x14ac:dyDescent="0.15">
      <c r="A267" s="23"/>
    </row>
    <row r="268" spans="1:4" x14ac:dyDescent="0.15">
      <c r="A268" s="23"/>
    </row>
    <row r="269" spans="1:4" x14ac:dyDescent="0.15">
      <c r="A269" s="23"/>
    </row>
    <row r="272" spans="1:4" x14ac:dyDescent="0.15">
      <c r="C272" s="32" t="s">
        <v>109</v>
      </c>
      <c r="D272" s="33">
        <f>SUBTOTAL(103,D10:D260)</f>
        <v>233</v>
      </c>
    </row>
  </sheetData>
  <autoFilter ref="A6:L241" xr:uid="{4B1806A4-79FB-8143-91F5-C8CF52C32CEE}"/>
  <sortState xmlns:xlrd2="http://schemas.microsoft.com/office/spreadsheetml/2017/richdata2" ref="A7:L241">
    <sortCondition ref="A7:A241"/>
    <sortCondition ref="B7:B241"/>
    <sortCondition ref="C7:C241"/>
  </sortState>
  <phoneticPr fontId="2" type="noConversion"/>
  <hyperlinks>
    <hyperlink ref="E3" r:id="rId1" xr:uid="{12377D1C-42A8-41C5-AF2A-F8E4858CCD82}"/>
    <hyperlink ref="G2" r:id="rId2" xr:uid="{8034B45C-DE60-4950-A6AF-6C272D053BC4}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BCDA-DBB0-40B3-AC17-FD2F32F25773}">
  <dimension ref="A3:E105"/>
  <sheetViews>
    <sheetView workbookViewId="0">
      <selection activeCell="F11" sqref="F11"/>
    </sheetView>
  </sheetViews>
  <sheetFormatPr baseColWidth="10" defaultColWidth="8.83203125" defaultRowHeight="13" x14ac:dyDescent="0.15"/>
  <cols>
    <col min="1" max="1" width="18.1640625" bestFit="1" customWidth="1"/>
    <col min="2" max="2" width="14.33203125" style="47" bestFit="1" customWidth="1"/>
    <col min="3" max="3" width="16.6640625" style="44" bestFit="1" customWidth="1"/>
    <col min="4" max="4" width="19.83203125" style="44" bestFit="1" customWidth="1"/>
    <col min="5" max="5" width="18.1640625" bestFit="1" customWidth="1"/>
  </cols>
  <sheetData>
    <row r="3" spans="1:5" x14ac:dyDescent="0.15">
      <c r="A3" s="43" t="s">
        <v>92</v>
      </c>
      <c r="B3" s="46" t="s">
        <v>93</v>
      </c>
      <c r="C3" s="45" t="s">
        <v>199</v>
      </c>
      <c r="D3" s="45" t="s">
        <v>201</v>
      </c>
      <c r="E3" s="45" t="s">
        <v>200</v>
      </c>
    </row>
    <row r="4" spans="1:5" x14ac:dyDescent="0.15">
      <c r="A4" t="s">
        <v>202</v>
      </c>
      <c r="B4" s="15" t="s">
        <v>197</v>
      </c>
      <c r="C4" s="45">
        <v>2800</v>
      </c>
      <c r="D4" s="45">
        <v>295</v>
      </c>
      <c r="E4" s="45">
        <v>3095</v>
      </c>
    </row>
    <row r="5" spans="1:5" x14ac:dyDescent="0.15">
      <c r="A5" t="s">
        <v>224</v>
      </c>
      <c r="B5" s="15"/>
      <c r="C5" s="45">
        <v>2800</v>
      </c>
      <c r="D5" s="45">
        <v>295</v>
      </c>
      <c r="E5" s="45">
        <v>3095</v>
      </c>
    </row>
    <row r="6" spans="1:5" x14ac:dyDescent="0.15">
      <c r="A6" t="s">
        <v>106</v>
      </c>
      <c r="B6" s="15" t="s">
        <v>145</v>
      </c>
      <c r="C6" s="45">
        <v>3120</v>
      </c>
      <c r="D6" s="45">
        <v>406.66666666666669</v>
      </c>
      <c r="E6" s="45">
        <v>3526.6666666666665</v>
      </c>
    </row>
    <row r="7" spans="1:5" x14ac:dyDescent="0.15">
      <c r="B7" s="15" t="s">
        <v>204</v>
      </c>
      <c r="C7" s="45">
        <v>2860</v>
      </c>
      <c r="D7" s="45">
        <v>374</v>
      </c>
      <c r="E7" s="45">
        <v>3234</v>
      </c>
    </row>
    <row r="8" spans="1:5" x14ac:dyDescent="0.15">
      <c r="B8" s="15" t="s">
        <v>205</v>
      </c>
      <c r="C8" s="45">
        <v>3220</v>
      </c>
      <c r="D8" s="45">
        <v>400</v>
      </c>
      <c r="E8" s="45">
        <v>3620</v>
      </c>
    </row>
    <row r="9" spans="1:5" x14ac:dyDescent="0.15">
      <c r="B9" s="15" t="s">
        <v>68</v>
      </c>
      <c r="C9" s="45">
        <v>4820</v>
      </c>
      <c r="D9" s="45">
        <v>540</v>
      </c>
      <c r="E9" s="45">
        <v>5360</v>
      </c>
    </row>
    <row r="10" spans="1:5" x14ac:dyDescent="0.15">
      <c r="B10" s="15" t="s">
        <v>206</v>
      </c>
      <c r="C10" s="45">
        <v>5790</v>
      </c>
      <c r="D10" s="45">
        <v>900</v>
      </c>
      <c r="E10" s="45">
        <v>6690</v>
      </c>
    </row>
    <row r="11" spans="1:5" x14ac:dyDescent="0.15">
      <c r="B11" s="15" t="s">
        <v>84</v>
      </c>
      <c r="C11" s="45">
        <v>3933.3333333333335</v>
      </c>
      <c r="D11" s="45">
        <v>900</v>
      </c>
      <c r="E11" s="45">
        <v>4833.333333333333</v>
      </c>
    </row>
    <row r="12" spans="1:5" x14ac:dyDescent="0.15">
      <c r="B12" s="15" t="s">
        <v>46</v>
      </c>
      <c r="C12" s="45">
        <v>2700</v>
      </c>
      <c r="D12" s="45">
        <v>298</v>
      </c>
      <c r="E12" s="45">
        <v>2998</v>
      </c>
    </row>
    <row r="13" spans="1:5" x14ac:dyDescent="0.15">
      <c r="B13" s="15" t="s">
        <v>177</v>
      </c>
      <c r="C13" s="45">
        <v>5500</v>
      </c>
      <c r="D13" s="45">
        <v>520</v>
      </c>
      <c r="E13" s="45">
        <v>6020</v>
      </c>
    </row>
    <row r="14" spans="1:5" x14ac:dyDescent="0.15">
      <c r="B14" s="15" t="s">
        <v>207</v>
      </c>
      <c r="C14" s="45">
        <v>3860</v>
      </c>
      <c r="D14" s="45">
        <v>500</v>
      </c>
      <c r="E14" s="45">
        <v>4360</v>
      </c>
    </row>
    <row r="15" spans="1:5" x14ac:dyDescent="0.15">
      <c r="B15" s="15" t="s">
        <v>114</v>
      </c>
      <c r="C15" s="45">
        <v>5826.666666666667</v>
      </c>
      <c r="D15" s="45">
        <v>1260</v>
      </c>
      <c r="E15" s="45">
        <v>7086.666666666667</v>
      </c>
    </row>
    <row r="16" spans="1:5" x14ac:dyDescent="0.15">
      <c r="B16" s="15" t="s">
        <v>143</v>
      </c>
      <c r="C16" s="45">
        <v>5810.666666666667</v>
      </c>
      <c r="D16" s="45">
        <v>816.66666666666663</v>
      </c>
      <c r="E16" s="45">
        <v>6627.333333333333</v>
      </c>
    </row>
    <row r="17" spans="1:5" x14ac:dyDescent="0.15">
      <c r="B17" s="15" t="s">
        <v>197</v>
      </c>
      <c r="C17" s="45">
        <v>2953.6</v>
      </c>
      <c r="D17" s="45">
        <v>366.8</v>
      </c>
      <c r="E17" s="45">
        <v>3320.4</v>
      </c>
    </row>
    <row r="18" spans="1:5" x14ac:dyDescent="0.15">
      <c r="A18" t="s">
        <v>225</v>
      </c>
      <c r="B18" s="15"/>
      <c r="C18" s="45">
        <v>4215.2</v>
      </c>
      <c r="D18" s="45">
        <v>656.64</v>
      </c>
      <c r="E18" s="45">
        <v>4871.84</v>
      </c>
    </row>
    <row r="19" spans="1:5" x14ac:dyDescent="0.15">
      <c r="A19" t="s">
        <v>38</v>
      </c>
      <c r="B19" s="15">
        <v>1974</v>
      </c>
      <c r="C19" s="45">
        <v>1600</v>
      </c>
      <c r="D19" s="45">
        <v>280</v>
      </c>
      <c r="E19" s="45">
        <v>1880</v>
      </c>
    </row>
    <row r="20" spans="1:5" x14ac:dyDescent="0.15">
      <c r="B20" s="15" t="s">
        <v>125</v>
      </c>
      <c r="C20" s="45">
        <v>1370</v>
      </c>
      <c r="D20" s="45">
        <v>180</v>
      </c>
      <c r="E20" s="45">
        <v>1550</v>
      </c>
    </row>
    <row r="21" spans="1:5" x14ac:dyDescent="0.15">
      <c r="B21" s="15" t="s">
        <v>16</v>
      </c>
      <c r="C21" s="45">
        <v>2730</v>
      </c>
      <c r="D21" s="45">
        <v>240</v>
      </c>
      <c r="E21" s="45">
        <v>2970</v>
      </c>
    </row>
    <row r="22" spans="1:5" x14ac:dyDescent="0.15">
      <c r="A22" t="s">
        <v>226</v>
      </c>
      <c r="B22" s="15"/>
      <c r="C22" s="45">
        <v>1767.5</v>
      </c>
      <c r="D22" s="45">
        <v>220</v>
      </c>
      <c r="E22" s="45">
        <v>1987.5</v>
      </c>
    </row>
    <row r="23" spans="1:5" x14ac:dyDescent="0.15">
      <c r="A23" t="s">
        <v>137</v>
      </c>
      <c r="B23" s="15" t="s">
        <v>6</v>
      </c>
      <c r="C23" s="45">
        <v>2420</v>
      </c>
      <c r="D23" s="45">
        <v>320</v>
      </c>
      <c r="E23" s="45">
        <v>2740</v>
      </c>
    </row>
    <row r="24" spans="1:5" x14ac:dyDescent="0.15">
      <c r="A24" t="s">
        <v>227</v>
      </c>
      <c r="B24" s="15"/>
      <c r="C24" s="45">
        <v>2420</v>
      </c>
      <c r="D24" s="45">
        <v>320</v>
      </c>
      <c r="E24" s="45">
        <v>2740</v>
      </c>
    </row>
    <row r="25" spans="1:5" x14ac:dyDescent="0.15">
      <c r="A25" t="s">
        <v>115</v>
      </c>
      <c r="B25" s="15" t="s">
        <v>111</v>
      </c>
      <c r="C25" s="45">
        <v>2860</v>
      </c>
      <c r="D25" s="45">
        <v>400</v>
      </c>
      <c r="E25" s="45">
        <v>3260</v>
      </c>
    </row>
    <row r="26" spans="1:5" x14ac:dyDescent="0.15">
      <c r="B26" s="15" t="s">
        <v>197</v>
      </c>
      <c r="C26" s="45">
        <v>909</v>
      </c>
      <c r="D26" s="45">
        <v>145</v>
      </c>
      <c r="E26" s="45">
        <v>1054</v>
      </c>
    </row>
    <row r="27" spans="1:5" x14ac:dyDescent="0.15">
      <c r="A27" t="s">
        <v>228</v>
      </c>
      <c r="B27" s="15"/>
      <c r="C27" s="45">
        <v>1884.5</v>
      </c>
      <c r="D27" s="45">
        <v>272.5</v>
      </c>
      <c r="E27" s="45">
        <v>2157</v>
      </c>
    </row>
    <row r="28" spans="1:5" x14ac:dyDescent="0.15">
      <c r="A28" t="s">
        <v>97</v>
      </c>
      <c r="B28" s="15" t="s">
        <v>163</v>
      </c>
      <c r="C28" s="45">
        <v>2920</v>
      </c>
      <c r="D28" s="45">
        <v>300</v>
      </c>
      <c r="E28" s="45">
        <v>3220</v>
      </c>
    </row>
    <row r="29" spans="1:5" x14ac:dyDescent="0.15">
      <c r="B29" s="15" t="s">
        <v>208</v>
      </c>
      <c r="C29" s="45">
        <v>2660</v>
      </c>
      <c r="D29" s="45">
        <v>360</v>
      </c>
      <c r="E29" s="45">
        <v>3020</v>
      </c>
    </row>
    <row r="30" spans="1:5" x14ac:dyDescent="0.15">
      <c r="B30" s="15" t="s">
        <v>161</v>
      </c>
      <c r="C30" s="45">
        <v>2857.5</v>
      </c>
      <c r="D30" s="45">
        <v>392.5</v>
      </c>
      <c r="E30" s="45">
        <v>3250</v>
      </c>
    </row>
    <row r="31" spans="1:5" x14ac:dyDescent="0.15">
      <c r="B31" s="15" t="s">
        <v>209</v>
      </c>
      <c r="C31" s="45">
        <v>1220</v>
      </c>
      <c r="D31" s="45">
        <v>160</v>
      </c>
      <c r="E31" s="45">
        <v>1380</v>
      </c>
    </row>
    <row r="32" spans="1:5" x14ac:dyDescent="0.15">
      <c r="B32" s="15" t="s">
        <v>210</v>
      </c>
      <c r="C32" s="45">
        <v>3170</v>
      </c>
      <c r="D32" s="45">
        <v>400</v>
      </c>
      <c r="E32" s="45">
        <v>3570</v>
      </c>
    </row>
    <row r="33" spans="1:5" x14ac:dyDescent="0.15">
      <c r="B33" s="15" t="s">
        <v>211</v>
      </c>
      <c r="C33" s="45">
        <v>2874</v>
      </c>
      <c r="D33" s="45">
        <v>446</v>
      </c>
      <c r="E33" s="45">
        <v>3320</v>
      </c>
    </row>
    <row r="34" spans="1:5" x14ac:dyDescent="0.15">
      <c r="B34" s="15" t="s">
        <v>98</v>
      </c>
      <c r="C34" s="45">
        <v>2775</v>
      </c>
      <c r="D34" s="45">
        <v>365</v>
      </c>
      <c r="E34" s="45">
        <v>3140</v>
      </c>
    </row>
    <row r="35" spans="1:5" x14ac:dyDescent="0.15">
      <c r="B35" s="15" t="s">
        <v>212</v>
      </c>
      <c r="C35" s="45">
        <v>3210</v>
      </c>
      <c r="D35" s="45">
        <v>420</v>
      </c>
      <c r="E35" s="45">
        <v>3630</v>
      </c>
    </row>
    <row r="36" spans="1:5" x14ac:dyDescent="0.15">
      <c r="B36" s="15" t="s">
        <v>213</v>
      </c>
      <c r="C36" s="45">
        <v>2320</v>
      </c>
      <c r="D36" s="45">
        <v>360</v>
      </c>
      <c r="E36" s="45">
        <v>2680</v>
      </c>
    </row>
    <row r="37" spans="1:5" x14ac:dyDescent="0.15">
      <c r="B37" s="15" t="s">
        <v>182</v>
      </c>
      <c r="C37" s="45">
        <v>3060</v>
      </c>
      <c r="D37" s="45">
        <v>640</v>
      </c>
      <c r="E37" s="45">
        <v>3700</v>
      </c>
    </row>
    <row r="38" spans="1:5" x14ac:dyDescent="0.15">
      <c r="B38" s="15" t="s">
        <v>119</v>
      </c>
      <c r="C38" s="45">
        <v>2922.5</v>
      </c>
      <c r="D38" s="45">
        <v>497.5</v>
      </c>
      <c r="E38" s="45">
        <v>3420</v>
      </c>
    </row>
    <row r="39" spans="1:5" x14ac:dyDescent="0.15">
      <c r="B39" s="15" t="s">
        <v>82</v>
      </c>
      <c r="C39" s="45">
        <v>2257.5</v>
      </c>
      <c r="D39" s="45">
        <v>257.5</v>
      </c>
      <c r="E39" s="45">
        <v>2515</v>
      </c>
    </row>
    <row r="40" spans="1:5" x14ac:dyDescent="0.15">
      <c r="B40" s="15" t="s">
        <v>157</v>
      </c>
      <c r="C40" s="45">
        <v>2770</v>
      </c>
      <c r="D40" s="45">
        <v>340</v>
      </c>
      <c r="E40" s="45">
        <v>3110</v>
      </c>
    </row>
    <row r="41" spans="1:5" x14ac:dyDescent="0.15">
      <c r="B41" s="15" t="s">
        <v>105</v>
      </c>
      <c r="C41" s="45">
        <v>2881.1764705882351</v>
      </c>
      <c r="D41" s="45">
        <v>398.8235294117647</v>
      </c>
      <c r="E41" s="45">
        <v>3280</v>
      </c>
    </row>
    <row r="42" spans="1:5" x14ac:dyDescent="0.15">
      <c r="B42" s="15" t="s">
        <v>214</v>
      </c>
      <c r="C42" s="45">
        <v>3200</v>
      </c>
      <c r="D42" s="45">
        <v>420</v>
      </c>
      <c r="E42" s="45">
        <v>3620</v>
      </c>
    </row>
    <row r="43" spans="1:5" x14ac:dyDescent="0.15">
      <c r="B43" s="15" t="s">
        <v>127</v>
      </c>
      <c r="C43" s="45">
        <v>1780</v>
      </c>
      <c r="D43" s="45">
        <v>240</v>
      </c>
      <c r="E43" s="45">
        <v>2020</v>
      </c>
    </row>
    <row r="44" spans="1:5" x14ac:dyDescent="0.15">
      <c r="B44" s="15" t="s">
        <v>197</v>
      </c>
      <c r="C44" s="45">
        <v>1220</v>
      </c>
      <c r="D44" s="45">
        <v>138</v>
      </c>
      <c r="E44" s="45">
        <v>1358</v>
      </c>
    </row>
    <row r="45" spans="1:5" x14ac:dyDescent="0.15">
      <c r="A45" t="s">
        <v>229</v>
      </c>
      <c r="B45" s="15"/>
      <c r="C45" s="45">
        <v>2739.9807692307691</v>
      </c>
      <c r="D45" s="45">
        <v>385.75</v>
      </c>
      <c r="E45" s="45">
        <v>3125.7307692307691</v>
      </c>
    </row>
    <row r="46" spans="1:5" x14ac:dyDescent="0.15">
      <c r="A46" t="s">
        <v>120</v>
      </c>
      <c r="B46" s="15" t="s">
        <v>84</v>
      </c>
      <c r="C46" s="45">
        <v>2820</v>
      </c>
      <c r="D46" s="45">
        <v>520</v>
      </c>
      <c r="E46" s="45">
        <v>3340</v>
      </c>
    </row>
    <row r="47" spans="1:5" x14ac:dyDescent="0.15">
      <c r="A47" t="s">
        <v>230</v>
      </c>
      <c r="B47" s="15"/>
      <c r="C47" s="45">
        <v>2820</v>
      </c>
      <c r="D47" s="45">
        <v>520</v>
      </c>
      <c r="E47" s="45">
        <v>3340</v>
      </c>
    </row>
    <row r="48" spans="1:5" x14ac:dyDescent="0.15">
      <c r="A48" t="s">
        <v>203</v>
      </c>
      <c r="B48" s="15" t="s">
        <v>197</v>
      </c>
      <c r="C48" s="45">
        <v>2133.75</v>
      </c>
      <c r="D48" s="45">
        <v>222.5</v>
      </c>
      <c r="E48" s="45">
        <v>2356.25</v>
      </c>
    </row>
    <row r="49" spans="1:5" x14ac:dyDescent="0.15">
      <c r="A49" t="s">
        <v>231</v>
      </c>
      <c r="B49" s="15"/>
      <c r="C49" s="45">
        <v>2133.75</v>
      </c>
      <c r="D49" s="45">
        <v>222.5</v>
      </c>
      <c r="E49" s="45">
        <v>2356.25</v>
      </c>
    </row>
    <row r="50" spans="1:5" x14ac:dyDescent="0.15">
      <c r="A50" t="s">
        <v>183</v>
      </c>
      <c r="B50" s="15" t="s">
        <v>184</v>
      </c>
      <c r="C50" s="45">
        <v>1332</v>
      </c>
      <c r="D50" s="45">
        <v>180</v>
      </c>
      <c r="E50" s="45">
        <v>1512</v>
      </c>
    </row>
    <row r="51" spans="1:5" x14ac:dyDescent="0.15">
      <c r="A51" t="s">
        <v>232</v>
      </c>
      <c r="B51" s="15"/>
      <c r="C51" s="45">
        <v>1332</v>
      </c>
      <c r="D51" s="45">
        <v>180</v>
      </c>
      <c r="E51" s="45">
        <v>1512</v>
      </c>
    </row>
    <row r="52" spans="1:5" x14ac:dyDescent="0.15">
      <c r="A52" t="s">
        <v>39</v>
      </c>
      <c r="B52" s="15">
        <v>19</v>
      </c>
      <c r="C52" s="45">
        <v>3392.3333333333335</v>
      </c>
      <c r="D52" s="45">
        <v>411.42857142857144</v>
      </c>
      <c r="E52" s="45">
        <v>3803.7619047619046</v>
      </c>
    </row>
    <row r="53" spans="1:5" x14ac:dyDescent="0.15">
      <c r="B53" s="15" t="s">
        <v>215</v>
      </c>
      <c r="C53" s="45">
        <v>2350</v>
      </c>
      <c r="D53" s="45">
        <v>280</v>
      </c>
      <c r="E53" s="45">
        <v>2630</v>
      </c>
    </row>
    <row r="54" spans="1:5" x14ac:dyDescent="0.15">
      <c r="B54" s="15" t="s">
        <v>216</v>
      </c>
      <c r="C54" s="45">
        <v>2440</v>
      </c>
      <c r="D54" s="45">
        <v>280</v>
      </c>
      <c r="E54" s="45">
        <v>2720</v>
      </c>
    </row>
    <row r="55" spans="1:5" x14ac:dyDescent="0.15">
      <c r="B55" s="15" t="s">
        <v>217</v>
      </c>
      <c r="C55" s="45">
        <v>2621.25</v>
      </c>
      <c r="D55" s="45">
        <v>352.5</v>
      </c>
      <c r="E55" s="45">
        <v>2973.75</v>
      </c>
    </row>
    <row r="56" spans="1:5" x14ac:dyDescent="0.15">
      <c r="B56" s="15" t="s">
        <v>166</v>
      </c>
      <c r="C56" s="45">
        <v>3939.8846153846152</v>
      </c>
      <c r="D56" s="45">
        <v>487.30769230769232</v>
      </c>
      <c r="E56" s="45">
        <v>4427.1923076923076</v>
      </c>
    </row>
    <row r="57" spans="1:5" x14ac:dyDescent="0.15">
      <c r="B57" s="15" t="s">
        <v>168</v>
      </c>
      <c r="C57" s="45">
        <v>4215</v>
      </c>
      <c r="D57" s="45">
        <v>515</v>
      </c>
      <c r="E57" s="45">
        <v>4730</v>
      </c>
    </row>
    <row r="58" spans="1:5" x14ac:dyDescent="0.15">
      <c r="B58" s="15" t="s">
        <v>218</v>
      </c>
      <c r="C58" s="45">
        <v>2987.5</v>
      </c>
      <c r="D58" s="45">
        <v>732.5</v>
      </c>
      <c r="E58" s="45">
        <v>3720</v>
      </c>
    </row>
    <row r="59" spans="1:5" x14ac:dyDescent="0.15">
      <c r="B59" s="15" t="s">
        <v>155</v>
      </c>
      <c r="C59" s="45">
        <v>3782.3076923076924</v>
      </c>
      <c r="D59" s="45">
        <v>764.15384615384619</v>
      </c>
      <c r="E59" s="45">
        <v>4546.4615384615381</v>
      </c>
    </row>
    <row r="60" spans="1:5" x14ac:dyDescent="0.15">
      <c r="B60" s="15" t="s">
        <v>181</v>
      </c>
      <c r="C60" s="45">
        <v>4560</v>
      </c>
      <c r="D60" s="45">
        <v>600</v>
      </c>
      <c r="E60" s="45">
        <v>5160</v>
      </c>
    </row>
    <row r="61" spans="1:5" x14ac:dyDescent="0.15">
      <c r="B61" s="15" t="s">
        <v>219</v>
      </c>
      <c r="C61" s="45">
        <v>1780</v>
      </c>
      <c r="D61" s="45">
        <v>240</v>
      </c>
      <c r="E61" s="45">
        <v>2020</v>
      </c>
    </row>
    <row r="62" spans="1:5" x14ac:dyDescent="0.15">
      <c r="A62" t="s">
        <v>233</v>
      </c>
      <c r="B62" s="15"/>
      <c r="C62" s="45">
        <v>3529.8205128205127</v>
      </c>
      <c r="D62" s="45">
        <v>505.43589743589746</v>
      </c>
      <c r="E62" s="45">
        <v>4035.2564102564102</v>
      </c>
    </row>
    <row r="63" spans="1:5" x14ac:dyDescent="0.15">
      <c r="A63" t="s">
        <v>70</v>
      </c>
      <c r="B63" s="15" t="s">
        <v>126</v>
      </c>
      <c r="C63" s="45">
        <v>2676</v>
      </c>
      <c r="D63" s="45">
        <v>268</v>
      </c>
      <c r="E63" s="45">
        <v>2944</v>
      </c>
    </row>
    <row r="64" spans="1:5" x14ac:dyDescent="0.15">
      <c r="A64" t="s">
        <v>234</v>
      </c>
      <c r="B64" s="15"/>
      <c r="C64" s="45">
        <v>2676</v>
      </c>
      <c r="D64" s="45">
        <v>268</v>
      </c>
      <c r="E64" s="45">
        <v>2944</v>
      </c>
    </row>
    <row r="65" spans="1:5" x14ac:dyDescent="0.15">
      <c r="A65" t="s">
        <v>40</v>
      </c>
      <c r="B65" s="15" t="s">
        <v>43</v>
      </c>
      <c r="C65" s="45">
        <v>1746.6666666666667</v>
      </c>
      <c r="D65" s="45">
        <v>120</v>
      </c>
      <c r="E65" s="45">
        <v>1866.6666666666667</v>
      </c>
    </row>
    <row r="66" spans="1:5" x14ac:dyDescent="0.15">
      <c r="B66" s="15" t="s">
        <v>85</v>
      </c>
      <c r="C66" s="45">
        <v>1090</v>
      </c>
      <c r="D66" s="45">
        <v>120</v>
      </c>
      <c r="E66" s="45">
        <v>1210</v>
      </c>
    </row>
    <row r="67" spans="1:5" x14ac:dyDescent="0.15">
      <c r="B67" s="15" t="s">
        <v>83</v>
      </c>
      <c r="C67" s="45">
        <v>1510</v>
      </c>
      <c r="D67" s="45">
        <v>90</v>
      </c>
      <c r="E67" s="45">
        <v>1600</v>
      </c>
    </row>
    <row r="68" spans="1:5" x14ac:dyDescent="0.15">
      <c r="B68" s="15" t="s">
        <v>10</v>
      </c>
      <c r="C68" s="45">
        <v>1600</v>
      </c>
      <c r="D68" s="45">
        <v>150</v>
      </c>
      <c r="E68" s="45">
        <v>1750</v>
      </c>
    </row>
    <row r="69" spans="1:5" x14ac:dyDescent="0.15">
      <c r="A69" t="s">
        <v>235</v>
      </c>
      <c r="B69" s="15"/>
      <c r="C69" s="45">
        <v>1505</v>
      </c>
      <c r="D69" s="45">
        <v>116.25</v>
      </c>
      <c r="E69" s="45">
        <v>1621.25</v>
      </c>
    </row>
    <row r="70" spans="1:5" x14ac:dyDescent="0.15">
      <c r="A70" t="s">
        <v>149</v>
      </c>
      <c r="B70" s="15" t="s">
        <v>150</v>
      </c>
      <c r="C70" s="45">
        <v>2685</v>
      </c>
      <c r="D70" s="45">
        <v>305</v>
      </c>
      <c r="E70" s="45">
        <v>2990</v>
      </c>
    </row>
    <row r="71" spans="1:5" x14ac:dyDescent="0.15">
      <c r="A71" t="s">
        <v>236</v>
      </c>
      <c r="B71" s="15"/>
      <c r="C71" s="45">
        <v>2685</v>
      </c>
      <c r="D71" s="45">
        <v>305</v>
      </c>
      <c r="E71" s="45">
        <v>2990</v>
      </c>
    </row>
    <row r="72" spans="1:5" x14ac:dyDescent="0.15">
      <c r="A72" t="s">
        <v>71</v>
      </c>
      <c r="B72" s="15" t="s">
        <v>72</v>
      </c>
      <c r="C72" s="45">
        <v>3411</v>
      </c>
      <c r="D72" s="45">
        <v>390</v>
      </c>
      <c r="E72" s="45">
        <v>3801</v>
      </c>
    </row>
    <row r="73" spans="1:5" x14ac:dyDescent="0.15">
      <c r="B73" s="15" t="s">
        <v>159</v>
      </c>
      <c r="C73" s="45">
        <v>5140</v>
      </c>
      <c r="D73" s="45">
        <v>560</v>
      </c>
      <c r="E73" s="45">
        <v>5700</v>
      </c>
    </row>
    <row r="74" spans="1:5" x14ac:dyDescent="0.15">
      <c r="A74" t="s">
        <v>237</v>
      </c>
      <c r="B74" s="15"/>
      <c r="C74" s="45">
        <v>3987.3333333333335</v>
      </c>
      <c r="D74" s="45">
        <v>446.66666666666669</v>
      </c>
      <c r="E74" s="45">
        <v>4434</v>
      </c>
    </row>
    <row r="75" spans="1:5" x14ac:dyDescent="0.15">
      <c r="A75" t="s">
        <v>153</v>
      </c>
      <c r="B75" s="15" t="s">
        <v>154</v>
      </c>
      <c r="C75" s="45">
        <v>2756</v>
      </c>
      <c r="D75" s="45">
        <v>364</v>
      </c>
      <c r="E75" s="45">
        <v>3120</v>
      </c>
    </row>
    <row r="76" spans="1:5" x14ac:dyDescent="0.15">
      <c r="B76" s="15" t="s">
        <v>110</v>
      </c>
      <c r="C76" s="45">
        <v>2400</v>
      </c>
      <c r="D76" s="45">
        <v>232</v>
      </c>
      <c r="E76" s="45">
        <v>2632</v>
      </c>
    </row>
    <row r="77" spans="1:5" x14ac:dyDescent="0.15">
      <c r="B77" s="15" t="s">
        <v>197</v>
      </c>
      <c r="C77" s="45">
        <v>2530</v>
      </c>
      <c r="D77" s="45">
        <v>320</v>
      </c>
      <c r="E77" s="45">
        <v>2850</v>
      </c>
    </row>
    <row r="78" spans="1:5" x14ac:dyDescent="0.15">
      <c r="A78" t="s">
        <v>238</v>
      </c>
      <c r="B78" s="15"/>
      <c r="C78" s="45">
        <v>2562</v>
      </c>
      <c r="D78" s="45">
        <v>305.33333333333331</v>
      </c>
      <c r="E78" s="45">
        <v>2867.3333333333335</v>
      </c>
    </row>
    <row r="79" spans="1:5" x14ac:dyDescent="0.15">
      <c r="A79" t="s">
        <v>76</v>
      </c>
      <c r="B79" s="15" t="s">
        <v>84</v>
      </c>
      <c r="C79" s="45">
        <v>2810</v>
      </c>
      <c r="D79" s="45">
        <v>596.66666666666663</v>
      </c>
      <c r="E79" s="45">
        <v>3406.6666666666665</v>
      </c>
    </row>
    <row r="80" spans="1:5" x14ac:dyDescent="0.15">
      <c r="B80" s="15" t="s">
        <v>220</v>
      </c>
      <c r="C80" s="45">
        <v>1460</v>
      </c>
      <c r="D80" s="45">
        <v>230</v>
      </c>
      <c r="E80" s="45">
        <v>1690</v>
      </c>
    </row>
    <row r="81" spans="1:5" x14ac:dyDescent="0.15">
      <c r="B81" s="15" t="s">
        <v>81</v>
      </c>
      <c r="C81" s="45">
        <v>2240</v>
      </c>
      <c r="D81" s="45">
        <v>300</v>
      </c>
      <c r="E81" s="45">
        <v>2540</v>
      </c>
    </row>
    <row r="82" spans="1:5" x14ac:dyDescent="0.15">
      <c r="B82" s="15" t="s">
        <v>221</v>
      </c>
      <c r="C82" s="45">
        <v>1460</v>
      </c>
      <c r="D82" s="45">
        <v>230</v>
      </c>
      <c r="E82" s="45">
        <v>1690</v>
      </c>
    </row>
    <row r="83" spans="1:5" x14ac:dyDescent="0.15">
      <c r="B83" s="15" t="s">
        <v>222</v>
      </c>
      <c r="C83" s="45">
        <v>1498</v>
      </c>
      <c r="D83" s="45">
        <v>232</v>
      </c>
      <c r="E83" s="45">
        <v>1730</v>
      </c>
    </row>
    <row r="84" spans="1:5" x14ac:dyDescent="0.15">
      <c r="B84" s="15" t="s">
        <v>165</v>
      </c>
      <c r="C84" s="45">
        <v>2180</v>
      </c>
      <c r="D84" s="45">
        <v>280</v>
      </c>
      <c r="E84" s="45">
        <v>2460</v>
      </c>
    </row>
    <row r="85" spans="1:5" x14ac:dyDescent="0.15">
      <c r="B85" s="15" t="s">
        <v>179</v>
      </c>
      <c r="C85" s="45">
        <v>1950</v>
      </c>
      <c r="D85" s="45">
        <v>250</v>
      </c>
      <c r="E85" s="45">
        <v>2200</v>
      </c>
    </row>
    <row r="86" spans="1:5" x14ac:dyDescent="0.15">
      <c r="B86" s="15" t="s">
        <v>9</v>
      </c>
      <c r="C86" s="45">
        <v>2400</v>
      </c>
      <c r="D86" s="45">
        <v>200</v>
      </c>
      <c r="E86" s="45">
        <v>2600</v>
      </c>
    </row>
    <row r="87" spans="1:5" x14ac:dyDescent="0.15">
      <c r="B87" s="15" t="s">
        <v>131</v>
      </c>
      <c r="C87" s="45">
        <v>2545</v>
      </c>
      <c r="D87" s="45">
        <v>265</v>
      </c>
      <c r="E87" s="45">
        <v>2810</v>
      </c>
    </row>
    <row r="88" spans="1:5" x14ac:dyDescent="0.15">
      <c r="B88" s="15" t="s">
        <v>127</v>
      </c>
      <c r="C88" s="45">
        <v>1672.8333333333333</v>
      </c>
      <c r="D88" s="45">
        <v>225.5</v>
      </c>
      <c r="E88" s="45">
        <v>1898.3333333333333</v>
      </c>
    </row>
    <row r="89" spans="1:5" x14ac:dyDescent="0.15">
      <c r="B89" s="15" t="s">
        <v>223</v>
      </c>
      <c r="C89" s="45">
        <v>1740</v>
      </c>
      <c r="D89" s="45">
        <v>220</v>
      </c>
      <c r="E89" s="45">
        <v>1960</v>
      </c>
    </row>
    <row r="90" spans="1:5" x14ac:dyDescent="0.15">
      <c r="B90" s="15" t="s">
        <v>197</v>
      </c>
      <c r="C90" s="45">
        <v>1661.25</v>
      </c>
      <c r="D90" s="45">
        <v>202.5</v>
      </c>
      <c r="E90" s="45">
        <v>1863.75</v>
      </c>
    </row>
    <row r="91" spans="1:5" x14ac:dyDescent="0.15">
      <c r="A91" t="s">
        <v>239</v>
      </c>
      <c r="B91" s="15"/>
      <c r="C91" s="45">
        <v>2089.1379310344828</v>
      </c>
      <c r="D91" s="45">
        <v>313.10344827586209</v>
      </c>
      <c r="E91" s="45">
        <v>2402.2413793103447</v>
      </c>
    </row>
    <row r="92" spans="1:5" x14ac:dyDescent="0.15">
      <c r="A92" t="s">
        <v>12</v>
      </c>
      <c r="B92" s="15" t="s">
        <v>13</v>
      </c>
      <c r="C92" s="45">
        <v>1880</v>
      </c>
      <c r="D92" s="45">
        <v>240</v>
      </c>
      <c r="E92" s="45">
        <v>2120</v>
      </c>
    </row>
    <row r="93" spans="1:5" x14ac:dyDescent="0.15">
      <c r="A93" t="s">
        <v>240</v>
      </c>
      <c r="B93" s="15"/>
      <c r="C93" s="45">
        <v>1880</v>
      </c>
      <c r="D93" s="45">
        <v>240</v>
      </c>
      <c r="E93" s="45">
        <v>2120</v>
      </c>
    </row>
    <row r="94" spans="1:5" x14ac:dyDescent="0.15">
      <c r="A94" t="s">
        <v>132</v>
      </c>
      <c r="B94" s="15" t="s">
        <v>169</v>
      </c>
      <c r="C94" s="45">
        <v>1560</v>
      </c>
      <c r="D94" s="45">
        <v>180</v>
      </c>
      <c r="E94" s="45">
        <v>1740</v>
      </c>
    </row>
    <row r="95" spans="1:5" x14ac:dyDescent="0.15">
      <c r="B95" s="15" t="s">
        <v>135</v>
      </c>
      <c r="C95" s="45">
        <v>1460</v>
      </c>
      <c r="D95" s="45">
        <v>230</v>
      </c>
      <c r="E95" s="45">
        <v>1690</v>
      </c>
    </row>
    <row r="96" spans="1:5" x14ac:dyDescent="0.15">
      <c r="B96" s="15" t="s">
        <v>15</v>
      </c>
      <c r="C96" s="45">
        <v>1804</v>
      </c>
      <c r="D96" s="45">
        <v>170</v>
      </c>
      <c r="E96" s="45">
        <v>1974</v>
      </c>
    </row>
    <row r="97" spans="1:5" x14ac:dyDescent="0.15">
      <c r="B97" s="15" t="s">
        <v>133</v>
      </c>
      <c r="C97" s="45">
        <v>3060</v>
      </c>
      <c r="D97" s="45">
        <v>340</v>
      </c>
      <c r="E97" s="45">
        <v>3400</v>
      </c>
    </row>
    <row r="98" spans="1:5" x14ac:dyDescent="0.15">
      <c r="B98" s="15" t="s">
        <v>197</v>
      </c>
      <c r="C98" s="45">
        <v>1082.5</v>
      </c>
      <c r="D98" s="45">
        <v>128.5</v>
      </c>
      <c r="E98" s="45">
        <v>1211</v>
      </c>
    </row>
    <row r="99" spans="1:5" x14ac:dyDescent="0.15">
      <c r="A99" t="s">
        <v>241</v>
      </c>
      <c r="B99" s="15"/>
      <c r="C99" s="45">
        <v>1644.1428571428571</v>
      </c>
      <c r="D99" s="45">
        <v>201</v>
      </c>
      <c r="E99" s="45">
        <v>1845.1428571428571</v>
      </c>
    </row>
    <row r="100" spans="1:5" x14ac:dyDescent="0.15">
      <c r="A100" t="s">
        <v>128</v>
      </c>
      <c r="B100" s="15" t="s">
        <v>129</v>
      </c>
      <c r="C100" s="45">
        <v>1472.25</v>
      </c>
      <c r="D100" s="45">
        <v>170</v>
      </c>
      <c r="E100" s="45">
        <v>1642.25</v>
      </c>
    </row>
    <row r="101" spans="1:5" x14ac:dyDescent="0.15">
      <c r="B101" s="15" t="s">
        <v>175</v>
      </c>
      <c r="C101" s="45">
        <v>2200</v>
      </c>
      <c r="D101" s="45">
        <v>200</v>
      </c>
      <c r="E101" s="45">
        <v>2400</v>
      </c>
    </row>
    <row r="102" spans="1:5" x14ac:dyDescent="0.15">
      <c r="A102" t="s">
        <v>242</v>
      </c>
      <c r="B102" s="15"/>
      <c r="C102" s="45">
        <v>1617.8</v>
      </c>
      <c r="D102" s="45">
        <v>176</v>
      </c>
      <c r="E102" s="45">
        <v>1793.8</v>
      </c>
    </row>
    <row r="103" spans="1:5" x14ac:dyDescent="0.15">
      <c r="A103" t="s">
        <v>18</v>
      </c>
      <c r="B103" s="15" t="s">
        <v>91</v>
      </c>
      <c r="C103" s="45">
        <v>1380</v>
      </c>
      <c r="D103" s="45">
        <v>180</v>
      </c>
      <c r="E103" s="45">
        <v>1560</v>
      </c>
    </row>
    <row r="104" spans="1:5" x14ac:dyDescent="0.15">
      <c r="A104" t="s">
        <v>243</v>
      </c>
      <c r="B104" s="15"/>
      <c r="C104" s="45">
        <v>1380</v>
      </c>
      <c r="D104" s="45">
        <v>180</v>
      </c>
      <c r="E104" s="45">
        <v>1560</v>
      </c>
    </row>
    <row r="105" spans="1:5" x14ac:dyDescent="0.15">
      <c r="A105" t="s">
        <v>198</v>
      </c>
      <c r="B105" s="15"/>
      <c r="C105" s="45">
        <v>2935.4529914529912</v>
      </c>
      <c r="D105" s="45">
        <v>413.21367521367523</v>
      </c>
      <c r="E105" s="45">
        <v>3348.6666666666665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2ED1-A817-3344-BCEC-9F426F048F55}">
  <dimension ref="A1:F9"/>
  <sheetViews>
    <sheetView workbookViewId="0">
      <selection activeCell="D18" sqref="D18"/>
    </sheetView>
  </sheetViews>
  <sheetFormatPr baseColWidth="10" defaultColWidth="8.6640625" defaultRowHeight="13" x14ac:dyDescent="0.15"/>
  <sheetData>
    <row r="1" spans="1:6" x14ac:dyDescent="0.15">
      <c r="A1" t="s">
        <v>191</v>
      </c>
    </row>
    <row r="2" spans="1:6" x14ac:dyDescent="0.15">
      <c r="B2" t="s">
        <v>148</v>
      </c>
    </row>
    <row r="3" spans="1:6" x14ac:dyDescent="0.15">
      <c r="D3" t="s">
        <v>192</v>
      </c>
      <c r="E3" t="s">
        <v>193</v>
      </c>
      <c r="F3" t="s">
        <v>194</v>
      </c>
    </row>
    <row r="4" spans="1:6" x14ac:dyDescent="0.15">
      <c r="C4" t="s">
        <v>100</v>
      </c>
      <c r="D4">
        <v>2089.1379310344828</v>
      </c>
      <c r="E4">
        <v>313.10344827586209</v>
      </c>
      <c r="F4">
        <v>2402.2413793103447</v>
      </c>
    </row>
    <row r="5" spans="1:6" x14ac:dyDescent="0.15">
      <c r="C5" t="s">
        <v>116</v>
      </c>
      <c r="D5">
        <v>565.58444640022788</v>
      </c>
      <c r="E5">
        <v>159.31759494517016</v>
      </c>
      <c r="F5">
        <v>690.58668925013149</v>
      </c>
    </row>
    <row r="6" spans="1:6" x14ac:dyDescent="0.15">
      <c r="C6" t="s">
        <v>117</v>
      </c>
      <c r="D6">
        <v>1125</v>
      </c>
      <c r="E6">
        <v>140</v>
      </c>
      <c r="F6">
        <v>1265</v>
      </c>
    </row>
    <row r="7" spans="1:6" x14ac:dyDescent="0.15">
      <c r="C7" t="s">
        <v>118</v>
      </c>
      <c r="D7">
        <v>3300</v>
      </c>
      <c r="E7">
        <v>700</v>
      </c>
      <c r="F7">
        <v>3860</v>
      </c>
    </row>
    <row r="9" spans="1:6" x14ac:dyDescent="0.15">
      <c r="C9" t="s">
        <v>108</v>
      </c>
      <c r="E9">
        <v>366.94444444444446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</vt:lpstr>
      <vt:lpstr>Pivot</vt:lpstr>
      <vt:lpstr>Steve LaBroad Summary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</dc:creator>
  <cp:lastModifiedBy>jrv@lakeshoreimages.com</cp:lastModifiedBy>
  <dcterms:created xsi:type="dcterms:W3CDTF">2010-07-24T19:39:57Z</dcterms:created>
  <dcterms:modified xsi:type="dcterms:W3CDTF">2026-03-28T15:05:41Z</dcterms:modified>
</cp:coreProperties>
</file>